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angie\Documents\PROFESIÓN\NETZUN\B2B-Ejecutiva comercial\NETZUN EQUIPO COMERCIAL B2B\10 ARCHIVOS VARIADOS\6 MALLA DE CURSOS ACTUALIZADOS\"/>
    </mc:Choice>
  </mc:AlternateContent>
  <xr:revisionPtr revIDLastSave="0" documentId="13_ncr:1_{A29B6490-24C5-443C-B906-05428A54C242}" xr6:coauthVersionLast="47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B.D. (Ocultar)" sheetId="1" state="hidden" r:id="rId1"/>
    <sheet name="Cursos Actuales" sheetId="2" r:id="rId2"/>
    <sheet name="Especializaciones NETZUN" sheetId="3" r:id="rId3"/>
    <sheet name="Rutas Adicionales (FULL PASS)" sheetId="4" r:id="rId4"/>
    <sheet name="Cursos recomendados" sheetId="5" r:id="rId5"/>
  </sheets>
  <definedNames>
    <definedName name="_xlnm._FilterDatabase" localSheetId="0" hidden="1">'B.D. (Ocultar)'!$B$3:$N$577</definedName>
    <definedName name="_xlnm._FilterDatabase" localSheetId="1" hidden="1">'Cursos Actuales'!$A$3:$M$564</definedName>
    <definedName name="_xlnm._FilterDatabase" localSheetId="2" hidden="1">'Especializaciones NETZUN'!$F$3:$F$336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6" i="5" l="1"/>
  <c r="H16" i="5"/>
  <c r="G16" i="5"/>
  <c r="F16" i="5"/>
  <c r="E16" i="5"/>
  <c r="D16" i="5"/>
  <c r="C16" i="5"/>
  <c r="J15" i="5"/>
  <c r="H15" i="5"/>
  <c r="G15" i="5"/>
  <c r="F15" i="5"/>
  <c r="E15" i="5"/>
  <c r="D15" i="5"/>
  <c r="C15" i="5"/>
  <c r="J14" i="5"/>
  <c r="H14" i="5"/>
  <c r="G14" i="5"/>
  <c r="F14" i="5"/>
  <c r="E14" i="5"/>
  <c r="D14" i="5"/>
  <c r="C14" i="5"/>
  <c r="J13" i="5"/>
  <c r="H13" i="5"/>
  <c r="G13" i="5"/>
  <c r="F13" i="5"/>
  <c r="E13" i="5"/>
  <c r="D13" i="5"/>
  <c r="C13" i="5"/>
  <c r="J12" i="5"/>
  <c r="H12" i="5"/>
  <c r="G12" i="5"/>
  <c r="F12" i="5"/>
  <c r="E12" i="5"/>
  <c r="D12" i="5"/>
  <c r="C12" i="5"/>
  <c r="J11" i="5"/>
  <c r="H11" i="5"/>
  <c r="G11" i="5"/>
  <c r="F11" i="5"/>
  <c r="E11" i="5"/>
  <c r="D11" i="5"/>
  <c r="C11" i="5"/>
  <c r="J10" i="5"/>
  <c r="H10" i="5"/>
  <c r="G10" i="5"/>
  <c r="F10" i="5"/>
  <c r="E10" i="5"/>
  <c r="D10" i="5"/>
  <c r="C10" i="5"/>
  <c r="J9" i="5"/>
  <c r="H9" i="5"/>
  <c r="G9" i="5"/>
  <c r="F9" i="5"/>
  <c r="E9" i="5"/>
  <c r="D9" i="5"/>
  <c r="C9" i="5"/>
  <c r="J8" i="5"/>
  <c r="H8" i="5"/>
  <c r="G8" i="5"/>
  <c r="F8" i="5"/>
  <c r="E8" i="5"/>
  <c r="D8" i="5"/>
  <c r="C8" i="5"/>
  <c r="G103" i="4"/>
  <c r="E103" i="4"/>
  <c r="G102" i="4"/>
  <c r="E102" i="4"/>
  <c r="G101" i="4"/>
  <c r="E101" i="4"/>
  <c r="G100" i="4"/>
  <c r="E100" i="4"/>
  <c r="G99" i="4"/>
  <c r="E99" i="4"/>
  <c r="G98" i="4"/>
  <c r="E98" i="4"/>
  <c r="G97" i="4"/>
  <c r="E97" i="4"/>
  <c r="G96" i="4"/>
  <c r="E96" i="4"/>
  <c r="G95" i="4"/>
  <c r="E95" i="4"/>
  <c r="G94" i="4"/>
  <c r="E94" i="4"/>
  <c r="G93" i="4"/>
  <c r="E93" i="4"/>
  <c r="G92" i="4"/>
  <c r="E92" i="4"/>
  <c r="G91" i="4"/>
  <c r="E91" i="4"/>
  <c r="G90" i="4"/>
  <c r="E90" i="4"/>
  <c r="G89" i="4"/>
  <c r="E89" i="4"/>
  <c r="G88" i="4"/>
  <c r="E88" i="4"/>
  <c r="G87" i="4"/>
  <c r="E87" i="4"/>
  <c r="G86" i="4"/>
  <c r="E86" i="4"/>
  <c r="G85" i="4"/>
  <c r="E85" i="4"/>
  <c r="G84" i="4"/>
  <c r="E84" i="4"/>
  <c r="G83" i="4"/>
  <c r="E83" i="4"/>
  <c r="G82" i="4"/>
  <c r="E82" i="4"/>
  <c r="G81" i="4"/>
  <c r="E81" i="4"/>
  <c r="G80" i="4"/>
  <c r="E80" i="4"/>
  <c r="G79" i="4"/>
  <c r="E79" i="4"/>
  <c r="G78" i="4"/>
  <c r="E78" i="4"/>
  <c r="G77" i="4"/>
  <c r="E77" i="4"/>
  <c r="G76" i="4"/>
  <c r="E76" i="4"/>
  <c r="G75" i="4"/>
  <c r="E75" i="4"/>
  <c r="G74" i="4"/>
  <c r="E74" i="4"/>
  <c r="G73" i="4"/>
  <c r="E73" i="4"/>
  <c r="G72" i="4"/>
  <c r="E72" i="4"/>
  <c r="G71" i="4"/>
  <c r="E71" i="4"/>
  <c r="G70" i="4"/>
  <c r="E70" i="4"/>
  <c r="G69" i="4"/>
  <c r="E69" i="4"/>
  <c r="G68" i="4"/>
  <c r="E68" i="4"/>
  <c r="G67" i="4"/>
  <c r="E67" i="4"/>
  <c r="G66" i="4"/>
  <c r="E66" i="4"/>
  <c r="G65" i="4"/>
  <c r="E65" i="4"/>
  <c r="G64" i="4"/>
  <c r="E64" i="4"/>
  <c r="G63" i="4"/>
  <c r="E63" i="4"/>
  <c r="G62" i="4"/>
  <c r="E62" i="4"/>
  <c r="G61" i="4"/>
  <c r="E61" i="4"/>
  <c r="G60" i="4"/>
  <c r="E60" i="4"/>
  <c r="G59" i="4"/>
  <c r="E59" i="4"/>
  <c r="G58" i="4"/>
  <c r="E58" i="4"/>
  <c r="G57" i="4"/>
  <c r="E57" i="4"/>
  <c r="G56" i="4"/>
  <c r="E56" i="4"/>
  <c r="G55" i="4"/>
  <c r="E55" i="4"/>
  <c r="G54" i="4"/>
  <c r="E54" i="4"/>
  <c r="G53" i="4"/>
  <c r="E53" i="4"/>
  <c r="G52" i="4"/>
  <c r="E52" i="4"/>
  <c r="G51" i="4"/>
  <c r="E51" i="4"/>
  <c r="G50" i="4"/>
  <c r="E50" i="4"/>
  <c r="G49" i="4"/>
  <c r="E49" i="4"/>
  <c r="G48" i="4"/>
  <c r="E48" i="4"/>
  <c r="G47" i="4"/>
  <c r="E47" i="4"/>
  <c r="G46" i="4"/>
  <c r="E46" i="4"/>
  <c r="G45" i="4"/>
  <c r="E45" i="4"/>
  <c r="G44" i="4"/>
  <c r="E44" i="4"/>
  <c r="G43" i="4"/>
  <c r="E43" i="4"/>
  <c r="G42" i="4"/>
  <c r="E42" i="4"/>
  <c r="G41" i="4"/>
  <c r="E41" i="4"/>
  <c r="G40" i="4"/>
  <c r="E40" i="4"/>
  <c r="G39" i="4"/>
  <c r="E39" i="4"/>
  <c r="G38" i="4"/>
  <c r="E38" i="4"/>
  <c r="G37" i="4"/>
  <c r="E37" i="4"/>
  <c r="G36" i="4"/>
  <c r="E36" i="4"/>
  <c r="G35" i="4"/>
  <c r="E35" i="4"/>
  <c r="G34" i="4"/>
  <c r="E34" i="4"/>
  <c r="G33" i="4"/>
  <c r="E33" i="4"/>
  <c r="G32" i="4"/>
  <c r="E32" i="4"/>
  <c r="G31" i="4"/>
  <c r="E31" i="4"/>
  <c r="G30" i="4"/>
  <c r="E30" i="4"/>
  <c r="G29" i="4"/>
  <c r="E29" i="4"/>
  <c r="G28" i="4"/>
  <c r="E28" i="4"/>
  <c r="G27" i="4"/>
  <c r="E27" i="4"/>
  <c r="G26" i="4"/>
  <c r="E26" i="4"/>
  <c r="G25" i="4"/>
  <c r="E25" i="4"/>
  <c r="G24" i="4"/>
  <c r="E24" i="4"/>
  <c r="G23" i="4"/>
  <c r="E23" i="4"/>
  <c r="G22" i="4"/>
  <c r="E22" i="4"/>
  <c r="G21" i="4"/>
  <c r="E21" i="4"/>
  <c r="G20" i="4"/>
  <c r="E20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G12" i="4"/>
  <c r="E12" i="4"/>
  <c r="G11" i="4"/>
  <c r="E11" i="4"/>
  <c r="G10" i="4"/>
  <c r="E10" i="4"/>
  <c r="G9" i="4"/>
  <c r="E9" i="4"/>
  <c r="J336" i="3"/>
  <c r="H336" i="3"/>
  <c r="G336" i="3"/>
  <c r="F336" i="3"/>
  <c r="E336" i="3"/>
  <c r="J335" i="3"/>
  <c r="H335" i="3"/>
  <c r="G335" i="3"/>
  <c r="F335" i="3"/>
  <c r="E335" i="3"/>
  <c r="J334" i="3"/>
  <c r="H334" i="3"/>
  <c r="G334" i="3"/>
  <c r="F334" i="3"/>
  <c r="E334" i="3"/>
  <c r="J333" i="3"/>
  <c r="H333" i="3"/>
  <c r="G333" i="3"/>
  <c r="F333" i="3"/>
  <c r="E333" i="3"/>
  <c r="J332" i="3"/>
  <c r="H332" i="3"/>
  <c r="G332" i="3"/>
  <c r="F332" i="3"/>
  <c r="E332" i="3"/>
  <c r="J331" i="3"/>
  <c r="H331" i="3"/>
  <c r="G331" i="3"/>
  <c r="F331" i="3"/>
  <c r="E331" i="3"/>
  <c r="J330" i="3"/>
  <c r="H330" i="3"/>
  <c r="G330" i="3"/>
  <c r="F330" i="3"/>
  <c r="E330" i="3"/>
  <c r="J329" i="3"/>
  <c r="H329" i="3"/>
  <c r="G329" i="3"/>
  <c r="F329" i="3"/>
  <c r="E329" i="3"/>
  <c r="J328" i="3"/>
  <c r="H328" i="3"/>
  <c r="G328" i="3"/>
  <c r="F328" i="3"/>
  <c r="E328" i="3"/>
  <c r="J327" i="3"/>
  <c r="H327" i="3"/>
  <c r="G327" i="3"/>
  <c r="F327" i="3"/>
  <c r="E327" i="3"/>
  <c r="J326" i="3"/>
  <c r="H326" i="3"/>
  <c r="G326" i="3"/>
  <c r="F326" i="3"/>
  <c r="E326" i="3"/>
  <c r="J325" i="3"/>
  <c r="H325" i="3"/>
  <c r="G325" i="3"/>
  <c r="F325" i="3"/>
  <c r="E325" i="3"/>
  <c r="J324" i="3"/>
  <c r="H324" i="3"/>
  <c r="G324" i="3"/>
  <c r="F324" i="3"/>
  <c r="E324" i="3"/>
  <c r="J323" i="3"/>
  <c r="H323" i="3"/>
  <c r="G323" i="3"/>
  <c r="F323" i="3"/>
  <c r="E323" i="3"/>
  <c r="J322" i="3"/>
  <c r="H322" i="3"/>
  <c r="G322" i="3"/>
  <c r="F322" i="3"/>
  <c r="E322" i="3"/>
  <c r="J321" i="3"/>
  <c r="H321" i="3"/>
  <c r="G321" i="3"/>
  <c r="F321" i="3"/>
  <c r="E321" i="3"/>
  <c r="J320" i="3"/>
  <c r="H320" i="3"/>
  <c r="G320" i="3"/>
  <c r="F320" i="3"/>
  <c r="E320" i="3"/>
  <c r="J319" i="3"/>
  <c r="H319" i="3"/>
  <c r="G319" i="3"/>
  <c r="F319" i="3"/>
  <c r="E319" i="3"/>
  <c r="J318" i="3"/>
  <c r="H318" i="3"/>
  <c r="G318" i="3"/>
  <c r="F318" i="3"/>
  <c r="E318" i="3"/>
  <c r="J317" i="3"/>
  <c r="H317" i="3"/>
  <c r="G317" i="3"/>
  <c r="F317" i="3"/>
  <c r="E317" i="3"/>
  <c r="J316" i="3"/>
  <c r="H316" i="3"/>
  <c r="G316" i="3"/>
  <c r="F316" i="3"/>
  <c r="E316" i="3"/>
  <c r="J315" i="3"/>
  <c r="H315" i="3"/>
  <c r="G315" i="3"/>
  <c r="F315" i="3"/>
  <c r="E315" i="3"/>
  <c r="J314" i="3"/>
  <c r="H314" i="3"/>
  <c r="G314" i="3"/>
  <c r="F314" i="3"/>
  <c r="E314" i="3"/>
  <c r="J313" i="3"/>
  <c r="H313" i="3"/>
  <c r="G313" i="3"/>
  <c r="F313" i="3"/>
  <c r="E313" i="3"/>
  <c r="J312" i="3"/>
  <c r="H312" i="3"/>
  <c r="G312" i="3"/>
  <c r="F312" i="3"/>
  <c r="E312" i="3"/>
  <c r="J311" i="3"/>
  <c r="H311" i="3"/>
  <c r="G311" i="3"/>
  <c r="F311" i="3"/>
  <c r="E311" i="3"/>
  <c r="J310" i="3"/>
  <c r="H310" i="3"/>
  <c r="G310" i="3"/>
  <c r="F310" i="3"/>
  <c r="E310" i="3"/>
  <c r="J309" i="3"/>
  <c r="H309" i="3"/>
  <c r="G309" i="3"/>
  <c r="F309" i="3"/>
  <c r="E309" i="3"/>
  <c r="J308" i="3"/>
  <c r="H308" i="3"/>
  <c r="G308" i="3"/>
  <c r="F308" i="3"/>
  <c r="E308" i="3"/>
  <c r="J307" i="3"/>
  <c r="H307" i="3"/>
  <c r="G307" i="3"/>
  <c r="F307" i="3"/>
  <c r="E307" i="3"/>
  <c r="J306" i="3"/>
  <c r="H306" i="3"/>
  <c r="G306" i="3"/>
  <c r="F306" i="3"/>
  <c r="E306" i="3"/>
  <c r="J305" i="3"/>
  <c r="H305" i="3"/>
  <c r="G305" i="3"/>
  <c r="F305" i="3"/>
  <c r="E305" i="3"/>
  <c r="J304" i="3"/>
  <c r="H304" i="3"/>
  <c r="G304" i="3"/>
  <c r="F304" i="3"/>
  <c r="E304" i="3"/>
  <c r="J303" i="3"/>
  <c r="H303" i="3"/>
  <c r="G303" i="3"/>
  <c r="F303" i="3"/>
  <c r="E303" i="3"/>
  <c r="J302" i="3"/>
  <c r="H302" i="3"/>
  <c r="G302" i="3"/>
  <c r="F302" i="3"/>
  <c r="E302" i="3"/>
  <c r="J301" i="3"/>
  <c r="H301" i="3"/>
  <c r="G301" i="3"/>
  <c r="F301" i="3"/>
  <c r="E301" i="3"/>
  <c r="J300" i="3"/>
  <c r="H300" i="3"/>
  <c r="G300" i="3"/>
  <c r="F300" i="3"/>
  <c r="E300" i="3"/>
  <c r="J299" i="3"/>
  <c r="H299" i="3"/>
  <c r="G299" i="3"/>
  <c r="F299" i="3"/>
  <c r="E299" i="3"/>
  <c r="J298" i="3"/>
  <c r="H298" i="3"/>
  <c r="G298" i="3"/>
  <c r="F298" i="3"/>
  <c r="E298" i="3"/>
  <c r="J297" i="3"/>
  <c r="H297" i="3"/>
  <c r="G297" i="3"/>
  <c r="F297" i="3"/>
  <c r="E297" i="3"/>
  <c r="J296" i="3"/>
  <c r="H296" i="3"/>
  <c r="G296" i="3"/>
  <c r="F296" i="3"/>
  <c r="E296" i="3"/>
  <c r="J295" i="3"/>
  <c r="H295" i="3"/>
  <c r="G295" i="3"/>
  <c r="F295" i="3"/>
  <c r="E295" i="3"/>
  <c r="J294" i="3"/>
  <c r="H294" i="3"/>
  <c r="G294" i="3"/>
  <c r="F294" i="3"/>
  <c r="E294" i="3"/>
  <c r="J293" i="3"/>
  <c r="H293" i="3"/>
  <c r="G293" i="3"/>
  <c r="F293" i="3"/>
  <c r="E293" i="3"/>
  <c r="J292" i="3"/>
  <c r="H292" i="3"/>
  <c r="G292" i="3"/>
  <c r="F292" i="3"/>
  <c r="E292" i="3"/>
  <c r="J291" i="3"/>
  <c r="H291" i="3"/>
  <c r="G291" i="3"/>
  <c r="F291" i="3"/>
  <c r="E291" i="3"/>
  <c r="J290" i="3"/>
  <c r="H290" i="3"/>
  <c r="G290" i="3"/>
  <c r="F290" i="3"/>
  <c r="E290" i="3"/>
  <c r="J289" i="3"/>
  <c r="H289" i="3"/>
  <c r="G289" i="3"/>
  <c r="F289" i="3"/>
  <c r="E289" i="3"/>
  <c r="J288" i="3"/>
  <c r="H288" i="3"/>
  <c r="G288" i="3"/>
  <c r="F288" i="3"/>
  <c r="E288" i="3"/>
  <c r="J287" i="3"/>
  <c r="H287" i="3"/>
  <c r="G287" i="3"/>
  <c r="F287" i="3"/>
  <c r="E287" i="3"/>
  <c r="J286" i="3"/>
  <c r="H286" i="3"/>
  <c r="G286" i="3"/>
  <c r="F286" i="3"/>
  <c r="E286" i="3"/>
  <c r="J285" i="3"/>
  <c r="H285" i="3"/>
  <c r="G285" i="3"/>
  <c r="F285" i="3"/>
  <c r="E285" i="3"/>
  <c r="J284" i="3"/>
  <c r="H284" i="3"/>
  <c r="G284" i="3"/>
  <c r="F284" i="3"/>
  <c r="E284" i="3"/>
  <c r="J283" i="3"/>
  <c r="H283" i="3"/>
  <c r="G283" i="3"/>
  <c r="F283" i="3"/>
  <c r="E283" i="3"/>
  <c r="J282" i="3"/>
  <c r="H282" i="3"/>
  <c r="G282" i="3"/>
  <c r="F282" i="3"/>
  <c r="E282" i="3"/>
  <c r="J281" i="3"/>
  <c r="H281" i="3"/>
  <c r="G281" i="3"/>
  <c r="F281" i="3"/>
  <c r="E281" i="3"/>
  <c r="J280" i="3"/>
  <c r="H280" i="3"/>
  <c r="G280" i="3"/>
  <c r="F280" i="3"/>
  <c r="E280" i="3"/>
  <c r="J279" i="3"/>
  <c r="H279" i="3"/>
  <c r="G279" i="3"/>
  <c r="F279" i="3"/>
  <c r="E279" i="3"/>
  <c r="J278" i="3"/>
  <c r="H278" i="3"/>
  <c r="G278" i="3"/>
  <c r="F278" i="3"/>
  <c r="E278" i="3"/>
  <c r="J277" i="3"/>
  <c r="H277" i="3"/>
  <c r="G277" i="3"/>
  <c r="F277" i="3"/>
  <c r="E277" i="3"/>
  <c r="J276" i="3"/>
  <c r="H276" i="3"/>
  <c r="G276" i="3"/>
  <c r="F276" i="3"/>
  <c r="E276" i="3"/>
  <c r="J275" i="3"/>
  <c r="H275" i="3"/>
  <c r="G275" i="3"/>
  <c r="F275" i="3"/>
  <c r="E275" i="3"/>
  <c r="J274" i="3"/>
  <c r="H274" i="3"/>
  <c r="G274" i="3"/>
  <c r="F274" i="3"/>
  <c r="E274" i="3"/>
  <c r="J273" i="3"/>
  <c r="H273" i="3"/>
  <c r="G273" i="3"/>
  <c r="F273" i="3"/>
  <c r="E273" i="3"/>
  <c r="J272" i="3"/>
  <c r="H272" i="3"/>
  <c r="G272" i="3"/>
  <c r="F272" i="3"/>
  <c r="E272" i="3"/>
  <c r="J271" i="3"/>
  <c r="H271" i="3"/>
  <c r="G271" i="3"/>
  <c r="F271" i="3"/>
  <c r="E271" i="3"/>
  <c r="J270" i="3"/>
  <c r="H270" i="3"/>
  <c r="G270" i="3"/>
  <c r="F270" i="3"/>
  <c r="E270" i="3"/>
  <c r="J269" i="3"/>
  <c r="H269" i="3"/>
  <c r="G269" i="3"/>
  <c r="F269" i="3"/>
  <c r="E269" i="3"/>
  <c r="J268" i="3"/>
  <c r="H268" i="3"/>
  <c r="G268" i="3"/>
  <c r="F268" i="3"/>
  <c r="E268" i="3"/>
  <c r="J267" i="3"/>
  <c r="H267" i="3"/>
  <c r="G267" i="3"/>
  <c r="F267" i="3"/>
  <c r="E267" i="3"/>
  <c r="J266" i="3"/>
  <c r="H266" i="3"/>
  <c r="G266" i="3"/>
  <c r="F266" i="3"/>
  <c r="E266" i="3"/>
  <c r="J265" i="3"/>
  <c r="H265" i="3"/>
  <c r="G265" i="3"/>
  <c r="F265" i="3"/>
  <c r="E265" i="3"/>
  <c r="J264" i="3"/>
  <c r="H264" i="3"/>
  <c r="G264" i="3"/>
  <c r="F264" i="3"/>
  <c r="E264" i="3"/>
  <c r="J263" i="3"/>
  <c r="H263" i="3"/>
  <c r="G263" i="3"/>
  <c r="F263" i="3"/>
  <c r="E263" i="3"/>
  <c r="J262" i="3"/>
  <c r="H262" i="3"/>
  <c r="G262" i="3"/>
  <c r="F262" i="3"/>
  <c r="E262" i="3"/>
  <c r="J261" i="3"/>
  <c r="H261" i="3"/>
  <c r="G261" i="3"/>
  <c r="F261" i="3"/>
  <c r="E261" i="3"/>
  <c r="J260" i="3"/>
  <c r="H260" i="3"/>
  <c r="G260" i="3"/>
  <c r="F260" i="3"/>
  <c r="E260" i="3"/>
  <c r="J259" i="3"/>
  <c r="H259" i="3"/>
  <c r="G259" i="3"/>
  <c r="F259" i="3"/>
  <c r="E259" i="3"/>
  <c r="J258" i="3"/>
  <c r="H258" i="3"/>
  <c r="G258" i="3"/>
  <c r="F258" i="3"/>
  <c r="E258" i="3"/>
  <c r="J257" i="3"/>
  <c r="H257" i="3"/>
  <c r="G257" i="3"/>
  <c r="F257" i="3"/>
  <c r="E257" i="3"/>
  <c r="J256" i="3"/>
  <c r="H256" i="3"/>
  <c r="G256" i="3"/>
  <c r="F256" i="3"/>
  <c r="E256" i="3"/>
  <c r="J255" i="3"/>
  <c r="H255" i="3"/>
  <c r="G255" i="3"/>
  <c r="F255" i="3"/>
  <c r="E255" i="3"/>
  <c r="J254" i="3"/>
  <c r="H254" i="3"/>
  <c r="G254" i="3"/>
  <c r="F254" i="3"/>
  <c r="E254" i="3"/>
  <c r="J253" i="3"/>
  <c r="H253" i="3"/>
  <c r="G253" i="3"/>
  <c r="F253" i="3"/>
  <c r="E253" i="3"/>
  <c r="J252" i="3"/>
  <c r="H252" i="3"/>
  <c r="G252" i="3"/>
  <c r="F252" i="3"/>
  <c r="E252" i="3"/>
  <c r="J251" i="3"/>
  <c r="H251" i="3"/>
  <c r="G251" i="3"/>
  <c r="F251" i="3"/>
  <c r="E251" i="3"/>
  <c r="J250" i="3"/>
  <c r="H250" i="3"/>
  <c r="G250" i="3"/>
  <c r="F250" i="3"/>
  <c r="E250" i="3"/>
  <c r="J249" i="3"/>
  <c r="H249" i="3"/>
  <c r="G249" i="3"/>
  <c r="F249" i="3"/>
  <c r="E249" i="3"/>
  <c r="J248" i="3"/>
  <c r="H248" i="3"/>
  <c r="G248" i="3"/>
  <c r="F248" i="3"/>
  <c r="E248" i="3"/>
  <c r="J247" i="3"/>
  <c r="H247" i="3"/>
  <c r="G247" i="3"/>
  <c r="F247" i="3"/>
  <c r="E247" i="3"/>
  <c r="J246" i="3"/>
  <c r="H246" i="3"/>
  <c r="G246" i="3"/>
  <c r="F246" i="3"/>
  <c r="E246" i="3"/>
  <c r="J245" i="3"/>
  <c r="H245" i="3"/>
  <c r="G245" i="3"/>
  <c r="F245" i="3"/>
  <c r="E245" i="3"/>
  <c r="J244" i="3"/>
  <c r="H244" i="3"/>
  <c r="G244" i="3"/>
  <c r="F244" i="3"/>
  <c r="E244" i="3"/>
  <c r="J243" i="3"/>
  <c r="H243" i="3"/>
  <c r="G243" i="3"/>
  <c r="F243" i="3"/>
  <c r="E243" i="3"/>
  <c r="J242" i="3"/>
  <c r="H242" i="3"/>
  <c r="G242" i="3"/>
  <c r="F242" i="3"/>
  <c r="E242" i="3"/>
  <c r="J241" i="3"/>
  <c r="H241" i="3"/>
  <c r="G241" i="3"/>
  <c r="F241" i="3"/>
  <c r="E241" i="3"/>
  <c r="J240" i="3"/>
  <c r="H240" i="3"/>
  <c r="G240" i="3"/>
  <c r="F240" i="3"/>
  <c r="E240" i="3"/>
  <c r="J239" i="3"/>
  <c r="H239" i="3"/>
  <c r="G239" i="3"/>
  <c r="F239" i="3"/>
  <c r="E239" i="3"/>
  <c r="J238" i="3"/>
  <c r="H238" i="3"/>
  <c r="G238" i="3"/>
  <c r="F238" i="3"/>
  <c r="E238" i="3"/>
  <c r="J237" i="3"/>
  <c r="H237" i="3"/>
  <c r="G237" i="3"/>
  <c r="F237" i="3"/>
  <c r="E237" i="3"/>
  <c r="J236" i="3"/>
  <c r="H236" i="3"/>
  <c r="G236" i="3"/>
  <c r="F236" i="3"/>
  <c r="E236" i="3"/>
  <c r="J235" i="3"/>
  <c r="H235" i="3"/>
  <c r="G235" i="3"/>
  <c r="F235" i="3"/>
  <c r="E235" i="3"/>
  <c r="J234" i="3"/>
  <c r="H234" i="3"/>
  <c r="G234" i="3"/>
  <c r="F234" i="3"/>
  <c r="E234" i="3"/>
  <c r="J233" i="3"/>
  <c r="H233" i="3"/>
  <c r="G233" i="3"/>
  <c r="F233" i="3"/>
  <c r="E233" i="3"/>
  <c r="J232" i="3"/>
  <c r="H232" i="3"/>
  <c r="G232" i="3"/>
  <c r="F232" i="3"/>
  <c r="E232" i="3"/>
  <c r="J231" i="3"/>
  <c r="H231" i="3"/>
  <c r="G231" i="3"/>
  <c r="F231" i="3"/>
  <c r="E231" i="3"/>
  <c r="J230" i="3"/>
  <c r="H230" i="3"/>
  <c r="G230" i="3"/>
  <c r="F230" i="3"/>
  <c r="E230" i="3"/>
  <c r="J229" i="3"/>
  <c r="H229" i="3"/>
  <c r="G229" i="3"/>
  <c r="F229" i="3"/>
  <c r="E229" i="3"/>
  <c r="J228" i="3"/>
  <c r="H228" i="3"/>
  <c r="G228" i="3"/>
  <c r="F228" i="3"/>
  <c r="E228" i="3"/>
  <c r="J227" i="3"/>
  <c r="H227" i="3"/>
  <c r="G227" i="3"/>
  <c r="F227" i="3"/>
  <c r="E227" i="3"/>
  <c r="J226" i="3"/>
  <c r="H226" i="3"/>
  <c r="G226" i="3"/>
  <c r="F226" i="3"/>
  <c r="E226" i="3"/>
  <c r="J225" i="3"/>
  <c r="H225" i="3"/>
  <c r="G225" i="3"/>
  <c r="F225" i="3"/>
  <c r="E225" i="3"/>
  <c r="J224" i="3"/>
  <c r="H224" i="3"/>
  <c r="G224" i="3"/>
  <c r="F224" i="3"/>
  <c r="E224" i="3"/>
  <c r="J223" i="3"/>
  <c r="H223" i="3"/>
  <c r="G223" i="3"/>
  <c r="F223" i="3"/>
  <c r="E223" i="3"/>
  <c r="J222" i="3"/>
  <c r="H222" i="3"/>
  <c r="G222" i="3"/>
  <c r="F222" i="3"/>
  <c r="E222" i="3"/>
  <c r="J221" i="3"/>
  <c r="H221" i="3"/>
  <c r="G221" i="3"/>
  <c r="F221" i="3"/>
  <c r="E221" i="3"/>
  <c r="J220" i="3"/>
  <c r="H220" i="3"/>
  <c r="G220" i="3"/>
  <c r="F220" i="3"/>
  <c r="E220" i="3"/>
  <c r="J219" i="3"/>
  <c r="H219" i="3"/>
  <c r="G219" i="3"/>
  <c r="F219" i="3"/>
  <c r="E219" i="3"/>
  <c r="J218" i="3"/>
  <c r="H218" i="3"/>
  <c r="G218" i="3"/>
  <c r="F218" i="3"/>
  <c r="E218" i="3"/>
  <c r="J217" i="3"/>
  <c r="H217" i="3"/>
  <c r="G217" i="3"/>
  <c r="F217" i="3"/>
  <c r="E217" i="3"/>
  <c r="J216" i="3"/>
  <c r="H216" i="3"/>
  <c r="G216" i="3"/>
  <c r="F216" i="3"/>
  <c r="E216" i="3"/>
  <c r="J215" i="3"/>
  <c r="H215" i="3"/>
  <c r="G215" i="3"/>
  <c r="F215" i="3"/>
  <c r="E215" i="3"/>
  <c r="J214" i="3"/>
  <c r="H214" i="3"/>
  <c r="G214" i="3"/>
  <c r="F214" i="3"/>
  <c r="E214" i="3"/>
  <c r="J213" i="3"/>
  <c r="H213" i="3"/>
  <c r="G213" i="3"/>
  <c r="F213" i="3"/>
  <c r="E213" i="3"/>
  <c r="J212" i="3"/>
  <c r="H212" i="3"/>
  <c r="G212" i="3"/>
  <c r="F212" i="3"/>
  <c r="E212" i="3"/>
  <c r="J211" i="3"/>
  <c r="H211" i="3"/>
  <c r="G211" i="3"/>
  <c r="F211" i="3"/>
  <c r="E211" i="3"/>
  <c r="J210" i="3"/>
  <c r="H210" i="3"/>
  <c r="G210" i="3"/>
  <c r="F210" i="3"/>
  <c r="E210" i="3"/>
  <c r="J209" i="3"/>
  <c r="H209" i="3"/>
  <c r="G209" i="3"/>
  <c r="F209" i="3"/>
  <c r="E209" i="3"/>
  <c r="J208" i="3"/>
  <c r="H208" i="3"/>
  <c r="G208" i="3"/>
  <c r="F208" i="3"/>
  <c r="E208" i="3"/>
  <c r="J207" i="3"/>
  <c r="H207" i="3"/>
  <c r="G207" i="3"/>
  <c r="F207" i="3"/>
  <c r="E207" i="3"/>
  <c r="J206" i="3"/>
  <c r="H206" i="3"/>
  <c r="G206" i="3"/>
  <c r="F206" i="3"/>
  <c r="E206" i="3"/>
  <c r="J205" i="3"/>
  <c r="H205" i="3"/>
  <c r="G205" i="3"/>
  <c r="F205" i="3"/>
  <c r="E205" i="3"/>
  <c r="J204" i="3"/>
  <c r="H204" i="3"/>
  <c r="G204" i="3"/>
  <c r="F204" i="3"/>
  <c r="E204" i="3"/>
  <c r="J203" i="3"/>
  <c r="H203" i="3"/>
  <c r="G203" i="3"/>
  <c r="F203" i="3"/>
  <c r="E203" i="3"/>
  <c r="J202" i="3"/>
  <c r="H202" i="3"/>
  <c r="G202" i="3"/>
  <c r="F202" i="3"/>
  <c r="E202" i="3"/>
  <c r="J201" i="3"/>
  <c r="H201" i="3"/>
  <c r="G201" i="3"/>
  <c r="F201" i="3"/>
  <c r="E201" i="3"/>
  <c r="J200" i="3"/>
  <c r="H200" i="3"/>
  <c r="G200" i="3"/>
  <c r="F200" i="3"/>
  <c r="E200" i="3"/>
  <c r="J199" i="3"/>
  <c r="H199" i="3"/>
  <c r="G199" i="3"/>
  <c r="F199" i="3"/>
  <c r="E199" i="3"/>
  <c r="J198" i="3"/>
  <c r="H198" i="3"/>
  <c r="G198" i="3"/>
  <c r="F198" i="3"/>
  <c r="E198" i="3"/>
  <c r="J197" i="3"/>
  <c r="H197" i="3"/>
  <c r="G197" i="3"/>
  <c r="F197" i="3"/>
  <c r="E197" i="3"/>
  <c r="J196" i="3"/>
  <c r="H196" i="3"/>
  <c r="G196" i="3"/>
  <c r="F196" i="3"/>
  <c r="E196" i="3"/>
  <c r="J195" i="3"/>
  <c r="H195" i="3"/>
  <c r="G195" i="3"/>
  <c r="F195" i="3"/>
  <c r="E195" i="3"/>
  <c r="J194" i="3"/>
  <c r="H194" i="3"/>
  <c r="G194" i="3"/>
  <c r="F194" i="3"/>
  <c r="E194" i="3"/>
  <c r="J193" i="3"/>
  <c r="H193" i="3"/>
  <c r="G193" i="3"/>
  <c r="F193" i="3"/>
  <c r="E193" i="3"/>
  <c r="J192" i="3"/>
  <c r="H192" i="3"/>
  <c r="G192" i="3"/>
  <c r="F192" i="3"/>
  <c r="E192" i="3"/>
  <c r="J191" i="3"/>
  <c r="H191" i="3"/>
  <c r="G191" i="3"/>
  <c r="F191" i="3"/>
  <c r="E191" i="3"/>
  <c r="J190" i="3"/>
  <c r="H190" i="3"/>
  <c r="G190" i="3"/>
  <c r="F190" i="3"/>
  <c r="E190" i="3"/>
  <c r="J189" i="3"/>
  <c r="H189" i="3"/>
  <c r="G189" i="3"/>
  <c r="F189" i="3"/>
  <c r="E189" i="3"/>
  <c r="J188" i="3"/>
  <c r="H188" i="3"/>
  <c r="G188" i="3"/>
  <c r="F188" i="3"/>
  <c r="E188" i="3"/>
  <c r="J187" i="3"/>
  <c r="H187" i="3"/>
  <c r="G187" i="3"/>
  <c r="F187" i="3"/>
  <c r="E187" i="3"/>
  <c r="J186" i="3"/>
  <c r="H186" i="3"/>
  <c r="G186" i="3"/>
  <c r="F186" i="3"/>
  <c r="E186" i="3"/>
  <c r="J185" i="3"/>
  <c r="H185" i="3"/>
  <c r="G185" i="3"/>
  <c r="F185" i="3"/>
  <c r="E185" i="3"/>
  <c r="J184" i="3"/>
  <c r="H184" i="3"/>
  <c r="G184" i="3"/>
  <c r="F184" i="3"/>
  <c r="E184" i="3"/>
  <c r="J183" i="3"/>
  <c r="H183" i="3"/>
  <c r="G183" i="3"/>
  <c r="F183" i="3"/>
  <c r="E183" i="3"/>
  <c r="J182" i="3"/>
  <c r="H182" i="3"/>
  <c r="G182" i="3"/>
  <c r="F182" i="3"/>
  <c r="E182" i="3"/>
  <c r="J181" i="3"/>
  <c r="H181" i="3"/>
  <c r="G181" i="3"/>
  <c r="F181" i="3"/>
  <c r="E181" i="3"/>
  <c r="J180" i="3"/>
  <c r="H180" i="3"/>
  <c r="G180" i="3"/>
  <c r="F180" i="3"/>
  <c r="E180" i="3"/>
  <c r="J179" i="3"/>
  <c r="H179" i="3"/>
  <c r="G179" i="3"/>
  <c r="F179" i="3"/>
  <c r="E179" i="3"/>
  <c r="J178" i="3"/>
  <c r="H178" i="3"/>
  <c r="G178" i="3"/>
  <c r="F178" i="3"/>
  <c r="E178" i="3"/>
  <c r="J177" i="3"/>
  <c r="H177" i="3"/>
  <c r="G177" i="3"/>
  <c r="F177" i="3"/>
  <c r="E177" i="3"/>
  <c r="J176" i="3"/>
  <c r="H176" i="3"/>
  <c r="G176" i="3"/>
  <c r="F176" i="3"/>
  <c r="E176" i="3"/>
  <c r="J175" i="3"/>
  <c r="H175" i="3"/>
  <c r="G175" i="3"/>
  <c r="F175" i="3"/>
  <c r="E175" i="3"/>
  <c r="J174" i="3"/>
  <c r="H174" i="3"/>
  <c r="G174" i="3"/>
  <c r="F174" i="3"/>
  <c r="E174" i="3"/>
  <c r="J173" i="3"/>
  <c r="H173" i="3"/>
  <c r="G173" i="3"/>
  <c r="F173" i="3"/>
  <c r="E173" i="3"/>
  <c r="J172" i="3"/>
  <c r="H172" i="3"/>
  <c r="G172" i="3"/>
  <c r="F172" i="3"/>
  <c r="E172" i="3"/>
  <c r="J171" i="3"/>
  <c r="H171" i="3"/>
  <c r="G171" i="3"/>
  <c r="F171" i="3"/>
  <c r="E171" i="3"/>
  <c r="J170" i="3"/>
  <c r="H170" i="3"/>
  <c r="G170" i="3"/>
  <c r="F170" i="3"/>
  <c r="E170" i="3"/>
  <c r="J169" i="3"/>
  <c r="H169" i="3"/>
  <c r="G169" i="3"/>
  <c r="F169" i="3"/>
  <c r="E169" i="3"/>
  <c r="J168" i="3"/>
  <c r="H168" i="3"/>
  <c r="G168" i="3"/>
  <c r="F168" i="3"/>
  <c r="E168" i="3"/>
  <c r="J167" i="3"/>
  <c r="H167" i="3"/>
  <c r="G167" i="3"/>
  <c r="F167" i="3"/>
  <c r="E167" i="3"/>
  <c r="J166" i="3"/>
  <c r="H166" i="3"/>
  <c r="G166" i="3"/>
  <c r="F166" i="3"/>
  <c r="E166" i="3"/>
  <c r="J165" i="3"/>
  <c r="H165" i="3"/>
  <c r="G165" i="3"/>
  <c r="F165" i="3"/>
  <c r="E165" i="3"/>
  <c r="J164" i="3"/>
  <c r="H164" i="3"/>
  <c r="G164" i="3"/>
  <c r="F164" i="3"/>
  <c r="E164" i="3"/>
  <c r="J163" i="3"/>
  <c r="H163" i="3"/>
  <c r="G163" i="3"/>
  <c r="F163" i="3"/>
  <c r="E163" i="3"/>
  <c r="J162" i="3"/>
  <c r="H162" i="3"/>
  <c r="G162" i="3"/>
  <c r="F162" i="3"/>
  <c r="E162" i="3"/>
  <c r="J161" i="3"/>
  <c r="H161" i="3"/>
  <c r="G161" i="3"/>
  <c r="F161" i="3"/>
  <c r="E161" i="3"/>
  <c r="J160" i="3"/>
  <c r="H160" i="3"/>
  <c r="G160" i="3"/>
  <c r="F160" i="3"/>
  <c r="E160" i="3"/>
  <c r="J159" i="3"/>
  <c r="H159" i="3"/>
  <c r="G159" i="3"/>
  <c r="F159" i="3"/>
  <c r="E159" i="3"/>
  <c r="J158" i="3"/>
  <c r="H158" i="3"/>
  <c r="G158" i="3"/>
  <c r="F158" i="3"/>
  <c r="E158" i="3"/>
  <c r="J157" i="3"/>
  <c r="H157" i="3"/>
  <c r="G157" i="3"/>
  <c r="F157" i="3"/>
  <c r="E157" i="3"/>
  <c r="J156" i="3"/>
  <c r="H156" i="3"/>
  <c r="G156" i="3"/>
  <c r="F156" i="3"/>
  <c r="E156" i="3"/>
  <c r="J155" i="3"/>
  <c r="H155" i="3"/>
  <c r="G155" i="3"/>
  <c r="F155" i="3"/>
  <c r="E155" i="3"/>
  <c r="J154" i="3"/>
  <c r="H154" i="3"/>
  <c r="G154" i="3"/>
  <c r="F154" i="3"/>
  <c r="E154" i="3"/>
  <c r="J153" i="3"/>
  <c r="H153" i="3"/>
  <c r="G153" i="3"/>
  <c r="F153" i="3"/>
  <c r="E153" i="3"/>
  <c r="J152" i="3"/>
  <c r="H152" i="3"/>
  <c r="G152" i="3"/>
  <c r="F152" i="3"/>
  <c r="E152" i="3"/>
  <c r="J151" i="3"/>
  <c r="H151" i="3"/>
  <c r="G151" i="3"/>
  <c r="F151" i="3"/>
  <c r="E151" i="3"/>
  <c r="J150" i="3"/>
  <c r="H150" i="3"/>
  <c r="G150" i="3"/>
  <c r="F150" i="3"/>
  <c r="E150" i="3"/>
  <c r="J149" i="3"/>
  <c r="H149" i="3"/>
  <c r="G149" i="3"/>
  <c r="F149" i="3"/>
  <c r="E149" i="3"/>
  <c r="J148" i="3"/>
  <c r="H148" i="3"/>
  <c r="G148" i="3"/>
  <c r="F148" i="3"/>
  <c r="E148" i="3"/>
  <c r="J147" i="3"/>
  <c r="H147" i="3"/>
  <c r="G147" i="3"/>
  <c r="F147" i="3"/>
  <c r="E147" i="3"/>
  <c r="J146" i="3"/>
  <c r="H146" i="3"/>
  <c r="G146" i="3"/>
  <c r="F146" i="3"/>
  <c r="E146" i="3"/>
  <c r="J145" i="3"/>
  <c r="H145" i="3"/>
  <c r="G145" i="3"/>
  <c r="F145" i="3"/>
  <c r="E145" i="3"/>
  <c r="J144" i="3"/>
  <c r="H144" i="3"/>
  <c r="G144" i="3"/>
  <c r="F144" i="3"/>
  <c r="E144" i="3"/>
  <c r="J143" i="3"/>
  <c r="H143" i="3"/>
  <c r="G143" i="3"/>
  <c r="F143" i="3"/>
  <c r="E143" i="3"/>
  <c r="J142" i="3"/>
  <c r="H142" i="3"/>
  <c r="G142" i="3"/>
  <c r="F142" i="3"/>
  <c r="E142" i="3"/>
  <c r="J141" i="3"/>
  <c r="H141" i="3"/>
  <c r="G141" i="3"/>
  <c r="F141" i="3"/>
  <c r="E141" i="3"/>
  <c r="J140" i="3"/>
  <c r="H140" i="3"/>
  <c r="G140" i="3"/>
  <c r="F140" i="3"/>
  <c r="E140" i="3"/>
  <c r="J139" i="3"/>
  <c r="H139" i="3"/>
  <c r="G139" i="3"/>
  <c r="F139" i="3"/>
  <c r="E139" i="3"/>
  <c r="J138" i="3"/>
  <c r="H138" i="3"/>
  <c r="G138" i="3"/>
  <c r="F138" i="3"/>
  <c r="E138" i="3"/>
  <c r="J137" i="3"/>
  <c r="H137" i="3"/>
  <c r="G137" i="3"/>
  <c r="F137" i="3"/>
  <c r="E137" i="3"/>
  <c r="J136" i="3"/>
  <c r="H136" i="3"/>
  <c r="G136" i="3"/>
  <c r="F136" i="3"/>
  <c r="E136" i="3"/>
  <c r="J135" i="3"/>
  <c r="H135" i="3"/>
  <c r="G135" i="3"/>
  <c r="F135" i="3"/>
  <c r="E135" i="3"/>
  <c r="J134" i="3"/>
  <c r="H134" i="3"/>
  <c r="G134" i="3"/>
  <c r="F134" i="3"/>
  <c r="E134" i="3"/>
  <c r="J133" i="3"/>
  <c r="H133" i="3"/>
  <c r="G133" i="3"/>
  <c r="F133" i="3"/>
  <c r="E133" i="3"/>
  <c r="J132" i="3"/>
  <c r="H132" i="3"/>
  <c r="G132" i="3"/>
  <c r="F132" i="3"/>
  <c r="E132" i="3"/>
  <c r="J131" i="3"/>
  <c r="H131" i="3"/>
  <c r="G131" i="3"/>
  <c r="F131" i="3"/>
  <c r="E131" i="3"/>
  <c r="J130" i="3"/>
  <c r="H130" i="3"/>
  <c r="G130" i="3"/>
  <c r="F130" i="3"/>
  <c r="E130" i="3"/>
  <c r="J129" i="3"/>
  <c r="H129" i="3"/>
  <c r="G129" i="3"/>
  <c r="F129" i="3"/>
  <c r="E129" i="3"/>
  <c r="J128" i="3"/>
  <c r="H128" i="3"/>
  <c r="G128" i="3"/>
  <c r="F128" i="3"/>
  <c r="E128" i="3"/>
  <c r="J127" i="3"/>
  <c r="H127" i="3"/>
  <c r="G127" i="3"/>
  <c r="F127" i="3"/>
  <c r="E127" i="3"/>
  <c r="J126" i="3"/>
  <c r="H126" i="3"/>
  <c r="G126" i="3"/>
  <c r="F126" i="3"/>
  <c r="E126" i="3"/>
  <c r="J125" i="3"/>
  <c r="H125" i="3"/>
  <c r="G125" i="3"/>
  <c r="F125" i="3"/>
  <c r="E125" i="3"/>
  <c r="J124" i="3"/>
  <c r="H124" i="3"/>
  <c r="G124" i="3"/>
  <c r="F124" i="3"/>
  <c r="E124" i="3"/>
  <c r="J123" i="3"/>
  <c r="H123" i="3"/>
  <c r="G123" i="3"/>
  <c r="F123" i="3"/>
  <c r="E123" i="3"/>
  <c r="J122" i="3"/>
  <c r="H122" i="3"/>
  <c r="G122" i="3"/>
  <c r="F122" i="3"/>
  <c r="E122" i="3"/>
  <c r="J121" i="3"/>
  <c r="H121" i="3"/>
  <c r="G121" i="3"/>
  <c r="F121" i="3"/>
  <c r="E121" i="3"/>
  <c r="J120" i="3"/>
  <c r="H120" i="3"/>
  <c r="G120" i="3"/>
  <c r="F120" i="3"/>
  <c r="E120" i="3"/>
  <c r="J119" i="3"/>
  <c r="H119" i="3"/>
  <c r="G119" i="3"/>
  <c r="F119" i="3"/>
  <c r="E119" i="3"/>
  <c r="J118" i="3"/>
  <c r="H118" i="3"/>
  <c r="G118" i="3"/>
  <c r="F118" i="3"/>
  <c r="E118" i="3"/>
  <c r="J117" i="3"/>
  <c r="H117" i="3"/>
  <c r="G117" i="3"/>
  <c r="F117" i="3"/>
  <c r="E117" i="3"/>
  <c r="J116" i="3"/>
  <c r="H116" i="3"/>
  <c r="G116" i="3"/>
  <c r="F116" i="3"/>
  <c r="E116" i="3"/>
  <c r="J115" i="3"/>
  <c r="H115" i="3"/>
  <c r="G115" i="3"/>
  <c r="F115" i="3"/>
  <c r="E115" i="3"/>
  <c r="J114" i="3"/>
  <c r="H114" i="3"/>
  <c r="G114" i="3"/>
  <c r="F114" i="3"/>
  <c r="E114" i="3"/>
  <c r="J113" i="3"/>
  <c r="H113" i="3"/>
  <c r="G113" i="3"/>
  <c r="F113" i="3"/>
  <c r="E113" i="3"/>
  <c r="J112" i="3"/>
  <c r="H112" i="3"/>
  <c r="G112" i="3"/>
  <c r="F112" i="3"/>
  <c r="E112" i="3"/>
  <c r="J111" i="3"/>
  <c r="H111" i="3"/>
  <c r="G111" i="3"/>
  <c r="F111" i="3"/>
  <c r="E111" i="3"/>
  <c r="J110" i="3"/>
  <c r="H110" i="3"/>
  <c r="G110" i="3"/>
  <c r="F110" i="3"/>
  <c r="E110" i="3"/>
  <c r="J109" i="3"/>
  <c r="H109" i="3"/>
  <c r="G109" i="3"/>
  <c r="F109" i="3"/>
  <c r="E109" i="3"/>
  <c r="J108" i="3"/>
  <c r="H108" i="3"/>
  <c r="G108" i="3"/>
  <c r="F108" i="3"/>
  <c r="E108" i="3"/>
  <c r="J107" i="3"/>
  <c r="H107" i="3"/>
  <c r="G107" i="3"/>
  <c r="F107" i="3"/>
  <c r="E107" i="3"/>
  <c r="J106" i="3"/>
  <c r="H106" i="3"/>
  <c r="G106" i="3"/>
  <c r="F106" i="3"/>
  <c r="E106" i="3"/>
  <c r="J105" i="3"/>
  <c r="H105" i="3"/>
  <c r="G105" i="3"/>
  <c r="F105" i="3"/>
  <c r="E105" i="3"/>
  <c r="J104" i="3"/>
  <c r="H104" i="3"/>
  <c r="G104" i="3"/>
  <c r="F104" i="3"/>
  <c r="E104" i="3"/>
  <c r="J103" i="3"/>
  <c r="H103" i="3"/>
  <c r="G103" i="3"/>
  <c r="F103" i="3"/>
  <c r="E103" i="3"/>
  <c r="J102" i="3"/>
  <c r="H102" i="3"/>
  <c r="G102" i="3"/>
  <c r="F102" i="3"/>
  <c r="E102" i="3"/>
  <c r="J101" i="3"/>
  <c r="H101" i="3"/>
  <c r="G101" i="3"/>
  <c r="F101" i="3"/>
  <c r="E101" i="3"/>
  <c r="J100" i="3"/>
  <c r="H100" i="3"/>
  <c r="G100" i="3"/>
  <c r="F100" i="3"/>
  <c r="E100" i="3"/>
  <c r="J99" i="3"/>
  <c r="H99" i="3"/>
  <c r="G99" i="3"/>
  <c r="F99" i="3"/>
  <c r="E99" i="3"/>
  <c r="J98" i="3"/>
  <c r="H98" i="3"/>
  <c r="G98" i="3"/>
  <c r="F98" i="3"/>
  <c r="E98" i="3"/>
  <c r="K97" i="3"/>
  <c r="J97" i="3"/>
  <c r="H97" i="3"/>
  <c r="G97" i="3"/>
  <c r="F97" i="3"/>
  <c r="E97" i="3"/>
  <c r="J96" i="3"/>
  <c r="H96" i="3"/>
  <c r="G96" i="3"/>
  <c r="F96" i="3"/>
  <c r="E96" i="3"/>
  <c r="J95" i="3"/>
  <c r="H95" i="3"/>
  <c r="G95" i="3"/>
  <c r="F95" i="3"/>
  <c r="E95" i="3"/>
  <c r="J94" i="3"/>
  <c r="H94" i="3"/>
  <c r="G94" i="3"/>
  <c r="F94" i="3"/>
  <c r="E94" i="3"/>
  <c r="J93" i="3"/>
  <c r="H93" i="3"/>
  <c r="G93" i="3"/>
  <c r="F93" i="3"/>
  <c r="E93" i="3"/>
  <c r="J92" i="3"/>
  <c r="H92" i="3"/>
  <c r="G92" i="3"/>
  <c r="F92" i="3"/>
  <c r="E92" i="3"/>
  <c r="J91" i="3"/>
  <c r="H91" i="3"/>
  <c r="G91" i="3"/>
  <c r="F91" i="3"/>
  <c r="E91" i="3"/>
  <c r="K90" i="3"/>
  <c r="J90" i="3"/>
  <c r="H90" i="3"/>
  <c r="G90" i="3"/>
  <c r="F90" i="3"/>
  <c r="E90" i="3"/>
  <c r="J89" i="3"/>
  <c r="H89" i="3"/>
  <c r="G89" i="3"/>
  <c r="F89" i="3"/>
  <c r="E89" i="3"/>
  <c r="J88" i="3"/>
  <c r="H88" i="3"/>
  <c r="G88" i="3"/>
  <c r="F88" i="3"/>
  <c r="E88" i="3"/>
  <c r="J87" i="3"/>
  <c r="H87" i="3"/>
  <c r="G87" i="3"/>
  <c r="F87" i="3"/>
  <c r="E87" i="3"/>
  <c r="J86" i="3"/>
  <c r="H86" i="3"/>
  <c r="G86" i="3"/>
  <c r="F86" i="3"/>
  <c r="E86" i="3"/>
  <c r="J85" i="3"/>
  <c r="H85" i="3"/>
  <c r="G85" i="3"/>
  <c r="F85" i="3"/>
  <c r="E85" i="3"/>
  <c r="J84" i="3"/>
  <c r="H84" i="3"/>
  <c r="G84" i="3"/>
  <c r="F84" i="3"/>
  <c r="E84" i="3"/>
  <c r="K83" i="3"/>
  <c r="J83" i="3"/>
  <c r="H83" i="3"/>
  <c r="G83" i="3"/>
  <c r="F83" i="3"/>
  <c r="E83" i="3"/>
  <c r="J82" i="3"/>
  <c r="H82" i="3"/>
  <c r="G82" i="3"/>
  <c r="F82" i="3"/>
  <c r="E82" i="3"/>
  <c r="J81" i="3"/>
  <c r="H81" i="3"/>
  <c r="G81" i="3"/>
  <c r="F81" i="3"/>
  <c r="E81" i="3"/>
  <c r="J80" i="3"/>
  <c r="H80" i="3"/>
  <c r="G80" i="3"/>
  <c r="F80" i="3"/>
  <c r="E80" i="3"/>
  <c r="J79" i="3"/>
  <c r="H79" i="3"/>
  <c r="G79" i="3"/>
  <c r="F79" i="3"/>
  <c r="E79" i="3"/>
  <c r="J78" i="3"/>
  <c r="H78" i="3"/>
  <c r="G78" i="3"/>
  <c r="F78" i="3"/>
  <c r="E78" i="3"/>
  <c r="J77" i="3"/>
  <c r="H77" i="3"/>
  <c r="G77" i="3"/>
  <c r="F77" i="3"/>
  <c r="E77" i="3"/>
  <c r="J76" i="3"/>
  <c r="H76" i="3"/>
  <c r="G76" i="3"/>
  <c r="F76" i="3"/>
  <c r="E76" i="3"/>
  <c r="J75" i="3"/>
  <c r="H75" i="3"/>
  <c r="G75" i="3"/>
  <c r="F75" i="3"/>
  <c r="E75" i="3"/>
  <c r="J74" i="3"/>
  <c r="H74" i="3"/>
  <c r="G74" i="3"/>
  <c r="F74" i="3"/>
  <c r="E74" i="3"/>
  <c r="J73" i="3"/>
  <c r="H73" i="3"/>
  <c r="G73" i="3"/>
  <c r="F73" i="3"/>
  <c r="E73" i="3"/>
  <c r="K72" i="3"/>
  <c r="J72" i="3"/>
  <c r="H72" i="3"/>
  <c r="G72" i="3"/>
  <c r="F72" i="3"/>
  <c r="E72" i="3"/>
  <c r="J71" i="3"/>
  <c r="H71" i="3"/>
  <c r="G71" i="3"/>
  <c r="F71" i="3"/>
  <c r="E71" i="3"/>
  <c r="J70" i="3"/>
  <c r="H70" i="3"/>
  <c r="G70" i="3"/>
  <c r="F70" i="3"/>
  <c r="E70" i="3"/>
  <c r="J69" i="3"/>
  <c r="H69" i="3"/>
  <c r="G69" i="3"/>
  <c r="F69" i="3"/>
  <c r="E69" i="3"/>
  <c r="K68" i="3"/>
  <c r="J68" i="3"/>
  <c r="H68" i="3"/>
  <c r="G68" i="3"/>
  <c r="F68" i="3"/>
  <c r="E68" i="3"/>
  <c r="J67" i="3"/>
  <c r="H67" i="3"/>
  <c r="G67" i="3"/>
  <c r="F67" i="3"/>
  <c r="E67" i="3"/>
  <c r="J66" i="3"/>
  <c r="H66" i="3"/>
  <c r="G66" i="3"/>
  <c r="F66" i="3"/>
  <c r="E66" i="3"/>
  <c r="J65" i="3"/>
  <c r="H65" i="3"/>
  <c r="G65" i="3"/>
  <c r="F65" i="3"/>
  <c r="E65" i="3"/>
  <c r="J64" i="3"/>
  <c r="H64" i="3"/>
  <c r="G64" i="3"/>
  <c r="F64" i="3"/>
  <c r="E64" i="3"/>
  <c r="J63" i="3"/>
  <c r="H63" i="3"/>
  <c r="G63" i="3"/>
  <c r="F63" i="3"/>
  <c r="E63" i="3"/>
  <c r="J62" i="3"/>
  <c r="H62" i="3"/>
  <c r="G62" i="3"/>
  <c r="F62" i="3"/>
  <c r="E62" i="3"/>
  <c r="J61" i="3"/>
  <c r="H61" i="3"/>
  <c r="G61" i="3"/>
  <c r="F61" i="3"/>
  <c r="E61" i="3"/>
  <c r="J60" i="3"/>
  <c r="H60" i="3"/>
  <c r="G60" i="3"/>
  <c r="F60" i="3"/>
  <c r="E60" i="3"/>
  <c r="J59" i="3"/>
  <c r="H59" i="3"/>
  <c r="G59" i="3"/>
  <c r="F59" i="3"/>
  <c r="E59" i="3"/>
  <c r="J58" i="3"/>
  <c r="H58" i="3"/>
  <c r="G58" i="3"/>
  <c r="F58" i="3"/>
  <c r="E58" i="3"/>
  <c r="K57" i="3"/>
  <c r="J57" i="3"/>
  <c r="H57" i="3"/>
  <c r="G57" i="3"/>
  <c r="F57" i="3"/>
  <c r="E57" i="3"/>
  <c r="J56" i="3"/>
  <c r="H56" i="3"/>
  <c r="G56" i="3"/>
  <c r="F56" i="3"/>
  <c r="E56" i="3"/>
  <c r="J55" i="3"/>
  <c r="H55" i="3"/>
  <c r="G55" i="3"/>
  <c r="F55" i="3"/>
  <c r="E55" i="3"/>
  <c r="J54" i="3"/>
  <c r="H54" i="3"/>
  <c r="G54" i="3"/>
  <c r="F54" i="3"/>
  <c r="E54" i="3"/>
  <c r="J53" i="3"/>
  <c r="H53" i="3"/>
  <c r="G53" i="3"/>
  <c r="F53" i="3"/>
  <c r="E53" i="3"/>
  <c r="J52" i="3"/>
  <c r="H52" i="3"/>
  <c r="G52" i="3"/>
  <c r="F52" i="3"/>
  <c r="E52" i="3"/>
  <c r="K51" i="3"/>
  <c r="J51" i="3"/>
  <c r="H51" i="3"/>
  <c r="G51" i="3"/>
  <c r="F51" i="3"/>
  <c r="E51" i="3"/>
  <c r="J50" i="3"/>
  <c r="H50" i="3"/>
  <c r="G50" i="3"/>
  <c r="F50" i="3"/>
  <c r="E50" i="3"/>
  <c r="J49" i="3"/>
  <c r="H49" i="3"/>
  <c r="G49" i="3"/>
  <c r="F49" i="3"/>
  <c r="E49" i="3"/>
  <c r="J48" i="3"/>
  <c r="H48" i="3"/>
  <c r="G48" i="3"/>
  <c r="F48" i="3"/>
  <c r="E48" i="3"/>
  <c r="J47" i="3"/>
  <c r="H47" i="3"/>
  <c r="G47" i="3"/>
  <c r="F47" i="3"/>
  <c r="E47" i="3"/>
  <c r="J46" i="3"/>
  <c r="H46" i="3"/>
  <c r="G46" i="3"/>
  <c r="F46" i="3"/>
  <c r="E46" i="3"/>
  <c r="J45" i="3"/>
  <c r="H45" i="3"/>
  <c r="G45" i="3"/>
  <c r="F45" i="3"/>
  <c r="E45" i="3"/>
  <c r="K44" i="3"/>
  <c r="J44" i="3"/>
  <c r="H44" i="3"/>
  <c r="G44" i="3"/>
  <c r="F44" i="3"/>
  <c r="E44" i="3"/>
  <c r="J43" i="3"/>
  <c r="H43" i="3"/>
  <c r="G43" i="3"/>
  <c r="F43" i="3"/>
  <c r="E43" i="3"/>
  <c r="J42" i="3"/>
  <c r="H42" i="3"/>
  <c r="G42" i="3"/>
  <c r="F42" i="3"/>
  <c r="E42" i="3"/>
  <c r="K41" i="3"/>
  <c r="J41" i="3"/>
  <c r="H41" i="3"/>
  <c r="G41" i="3"/>
  <c r="F41" i="3"/>
  <c r="E41" i="3"/>
  <c r="J40" i="3"/>
  <c r="H40" i="3"/>
  <c r="G40" i="3"/>
  <c r="F40" i="3"/>
  <c r="E40" i="3"/>
  <c r="J39" i="3"/>
  <c r="H39" i="3"/>
  <c r="G39" i="3"/>
  <c r="F39" i="3"/>
  <c r="E39" i="3"/>
  <c r="J38" i="3"/>
  <c r="H38" i="3"/>
  <c r="G38" i="3"/>
  <c r="F38" i="3"/>
  <c r="E38" i="3"/>
  <c r="J37" i="3"/>
  <c r="H37" i="3"/>
  <c r="G37" i="3"/>
  <c r="F37" i="3"/>
  <c r="E37" i="3"/>
  <c r="J36" i="3"/>
  <c r="H36" i="3"/>
  <c r="G36" i="3"/>
  <c r="F36" i="3"/>
  <c r="E36" i="3"/>
  <c r="J35" i="3"/>
  <c r="H35" i="3"/>
  <c r="G35" i="3"/>
  <c r="F35" i="3"/>
  <c r="E35" i="3"/>
  <c r="J34" i="3"/>
  <c r="H34" i="3"/>
  <c r="G34" i="3"/>
  <c r="F34" i="3"/>
  <c r="E34" i="3"/>
  <c r="J33" i="3"/>
  <c r="H33" i="3"/>
  <c r="G33" i="3"/>
  <c r="F33" i="3"/>
  <c r="E33" i="3"/>
  <c r="J32" i="3"/>
  <c r="H32" i="3"/>
  <c r="G32" i="3"/>
  <c r="F32" i="3"/>
  <c r="E32" i="3"/>
  <c r="J31" i="3"/>
  <c r="H31" i="3"/>
  <c r="G31" i="3"/>
  <c r="F31" i="3"/>
  <c r="E31" i="3"/>
  <c r="J30" i="3"/>
  <c r="H30" i="3"/>
  <c r="G30" i="3"/>
  <c r="F30" i="3"/>
  <c r="E30" i="3"/>
  <c r="K29" i="3"/>
  <c r="J29" i="3"/>
  <c r="H29" i="3"/>
  <c r="G29" i="3"/>
  <c r="F29" i="3"/>
  <c r="E29" i="3"/>
  <c r="J28" i="3"/>
  <c r="H28" i="3"/>
  <c r="G28" i="3"/>
  <c r="F28" i="3"/>
  <c r="E28" i="3"/>
  <c r="J27" i="3"/>
  <c r="H27" i="3"/>
  <c r="G27" i="3"/>
  <c r="F27" i="3"/>
  <c r="E27" i="3"/>
  <c r="J26" i="3"/>
  <c r="H26" i="3"/>
  <c r="G26" i="3"/>
  <c r="F26" i="3"/>
  <c r="E26" i="3"/>
  <c r="J25" i="3"/>
  <c r="H25" i="3"/>
  <c r="G25" i="3"/>
  <c r="F25" i="3"/>
  <c r="E25" i="3"/>
  <c r="J24" i="3"/>
  <c r="H24" i="3"/>
  <c r="G24" i="3"/>
  <c r="F24" i="3"/>
  <c r="E24" i="3"/>
  <c r="J23" i="3"/>
  <c r="H23" i="3"/>
  <c r="G23" i="3"/>
  <c r="F23" i="3"/>
  <c r="E23" i="3"/>
  <c r="J22" i="3"/>
  <c r="H22" i="3"/>
  <c r="G22" i="3"/>
  <c r="F22" i="3"/>
  <c r="E22" i="3"/>
  <c r="J21" i="3"/>
  <c r="H21" i="3"/>
  <c r="G21" i="3"/>
  <c r="F21" i="3"/>
  <c r="E21" i="3"/>
  <c r="J20" i="3"/>
  <c r="H20" i="3"/>
  <c r="G20" i="3"/>
  <c r="F20" i="3"/>
  <c r="E20" i="3"/>
  <c r="K19" i="3"/>
  <c r="J19" i="3"/>
  <c r="H19" i="3"/>
  <c r="G19" i="3"/>
  <c r="F19" i="3"/>
  <c r="E19" i="3"/>
  <c r="J18" i="3"/>
  <c r="H18" i="3"/>
  <c r="G18" i="3"/>
  <c r="F18" i="3"/>
  <c r="E18" i="3"/>
  <c r="J17" i="3"/>
  <c r="H17" i="3"/>
  <c r="G17" i="3"/>
  <c r="F17" i="3"/>
  <c r="E17" i="3"/>
  <c r="J16" i="3"/>
  <c r="H16" i="3"/>
  <c r="G16" i="3"/>
  <c r="F16" i="3"/>
  <c r="E16" i="3"/>
  <c r="J15" i="3"/>
  <c r="H15" i="3"/>
  <c r="G15" i="3"/>
  <c r="F15" i="3"/>
  <c r="E15" i="3"/>
  <c r="J14" i="3"/>
  <c r="H14" i="3"/>
  <c r="G14" i="3"/>
  <c r="F14" i="3"/>
  <c r="E14" i="3"/>
  <c r="J13" i="3"/>
  <c r="H13" i="3"/>
  <c r="G13" i="3"/>
  <c r="F13" i="3"/>
  <c r="E13" i="3"/>
  <c r="J12" i="3"/>
  <c r="H12" i="3"/>
  <c r="G12" i="3"/>
  <c r="F12" i="3"/>
  <c r="E12" i="3"/>
  <c r="J11" i="3"/>
  <c r="H11" i="3"/>
  <c r="G11" i="3"/>
  <c r="F11" i="3"/>
  <c r="E11" i="3"/>
  <c r="J10" i="3"/>
  <c r="H10" i="3"/>
  <c r="G10" i="3"/>
  <c r="F10" i="3"/>
  <c r="E10" i="3"/>
  <c r="K9" i="3"/>
  <c r="J9" i="3"/>
  <c r="H9" i="3"/>
  <c r="G9" i="3"/>
  <c r="F9" i="3"/>
  <c r="E9" i="3"/>
  <c r="J8" i="3"/>
  <c r="H8" i="3"/>
  <c r="G8" i="3"/>
  <c r="F8" i="3"/>
  <c r="E8" i="3"/>
  <c r="J7" i="3"/>
  <c r="H7" i="3"/>
  <c r="G7" i="3"/>
  <c r="F7" i="3"/>
  <c r="E7" i="3"/>
  <c r="J6" i="3"/>
  <c r="H6" i="3"/>
  <c r="G6" i="3"/>
  <c r="F6" i="3"/>
  <c r="E6" i="3"/>
  <c r="J5" i="3"/>
  <c r="H5" i="3"/>
  <c r="G5" i="3"/>
  <c r="F5" i="3"/>
  <c r="E5" i="3"/>
  <c r="K4" i="3"/>
  <c r="J4" i="3"/>
  <c r="H4" i="3"/>
  <c r="G4" i="3"/>
  <c r="F4" i="3"/>
  <c r="E4" i="3"/>
  <c r="L564" i="2"/>
  <c r="J564" i="2"/>
  <c r="H564" i="2"/>
  <c r="G564" i="2"/>
  <c r="F564" i="2"/>
  <c r="E564" i="2"/>
  <c r="D564" i="2"/>
  <c r="C564" i="2"/>
  <c r="L563" i="2"/>
  <c r="J563" i="2"/>
  <c r="H563" i="2"/>
  <c r="G563" i="2"/>
  <c r="F563" i="2"/>
  <c r="E563" i="2"/>
  <c r="D563" i="2"/>
  <c r="C563" i="2"/>
  <c r="L562" i="2"/>
  <c r="J562" i="2"/>
  <c r="H562" i="2"/>
  <c r="G562" i="2"/>
  <c r="F562" i="2"/>
  <c r="E562" i="2"/>
  <c r="D562" i="2"/>
  <c r="C562" i="2"/>
  <c r="L561" i="2"/>
  <c r="J561" i="2"/>
  <c r="H561" i="2"/>
  <c r="G561" i="2"/>
  <c r="F561" i="2"/>
  <c r="E561" i="2"/>
  <c r="D561" i="2"/>
  <c r="C561" i="2"/>
  <c r="L560" i="2"/>
  <c r="J560" i="2"/>
  <c r="H560" i="2"/>
  <c r="G560" i="2"/>
  <c r="F560" i="2"/>
  <c r="E560" i="2"/>
  <c r="D560" i="2"/>
  <c r="C560" i="2"/>
  <c r="L559" i="2"/>
  <c r="J559" i="2"/>
  <c r="H559" i="2"/>
  <c r="G559" i="2"/>
  <c r="F559" i="2"/>
  <c r="E559" i="2"/>
  <c r="D559" i="2"/>
  <c r="C559" i="2"/>
  <c r="L558" i="2"/>
  <c r="J558" i="2"/>
  <c r="H558" i="2"/>
  <c r="G558" i="2"/>
  <c r="F558" i="2"/>
  <c r="E558" i="2"/>
  <c r="D558" i="2"/>
  <c r="C558" i="2"/>
  <c r="L557" i="2"/>
  <c r="J557" i="2"/>
  <c r="H557" i="2"/>
  <c r="G557" i="2"/>
  <c r="F557" i="2"/>
  <c r="E557" i="2"/>
  <c r="D557" i="2"/>
  <c r="C557" i="2"/>
  <c r="L556" i="2"/>
  <c r="J556" i="2"/>
  <c r="H556" i="2"/>
  <c r="G556" i="2"/>
  <c r="F556" i="2"/>
  <c r="E556" i="2"/>
  <c r="D556" i="2"/>
  <c r="C556" i="2"/>
  <c r="L555" i="2"/>
  <c r="J555" i="2"/>
  <c r="H555" i="2"/>
  <c r="G555" i="2"/>
  <c r="F555" i="2"/>
  <c r="E555" i="2"/>
  <c r="D555" i="2"/>
  <c r="C555" i="2"/>
  <c r="L554" i="2"/>
  <c r="J554" i="2"/>
  <c r="H554" i="2"/>
  <c r="G554" i="2"/>
  <c r="F554" i="2"/>
  <c r="E554" i="2"/>
  <c r="D554" i="2"/>
  <c r="C554" i="2"/>
  <c r="L553" i="2"/>
  <c r="J553" i="2"/>
  <c r="H553" i="2"/>
  <c r="G553" i="2"/>
  <c r="F553" i="2"/>
  <c r="E553" i="2"/>
  <c r="D553" i="2"/>
  <c r="C553" i="2"/>
  <c r="L552" i="2"/>
  <c r="J552" i="2"/>
  <c r="H552" i="2"/>
  <c r="G552" i="2"/>
  <c r="F552" i="2"/>
  <c r="E552" i="2"/>
  <c r="D552" i="2"/>
  <c r="C552" i="2"/>
  <c r="L551" i="2"/>
  <c r="J551" i="2"/>
  <c r="H551" i="2"/>
  <c r="G551" i="2"/>
  <c r="F551" i="2"/>
  <c r="E551" i="2"/>
  <c r="D551" i="2"/>
  <c r="C551" i="2"/>
  <c r="L550" i="2"/>
  <c r="J550" i="2"/>
  <c r="H550" i="2"/>
  <c r="G550" i="2"/>
  <c r="F550" i="2"/>
  <c r="E550" i="2"/>
  <c r="D550" i="2"/>
  <c r="C550" i="2"/>
  <c r="L549" i="2"/>
  <c r="J549" i="2"/>
  <c r="H549" i="2"/>
  <c r="G549" i="2"/>
  <c r="F549" i="2"/>
  <c r="E549" i="2"/>
  <c r="D549" i="2"/>
  <c r="C549" i="2"/>
  <c r="L548" i="2"/>
  <c r="J548" i="2"/>
  <c r="H548" i="2"/>
  <c r="G548" i="2"/>
  <c r="F548" i="2"/>
  <c r="E548" i="2"/>
  <c r="D548" i="2"/>
  <c r="C548" i="2"/>
  <c r="L547" i="2"/>
  <c r="J547" i="2"/>
  <c r="H547" i="2"/>
  <c r="G547" i="2"/>
  <c r="F547" i="2"/>
  <c r="E547" i="2"/>
  <c r="D547" i="2"/>
  <c r="C547" i="2"/>
  <c r="L546" i="2"/>
  <c r="J546" i="2"/>
  <c r="H546" i="2"/>
  <c r="G546" i="2"/>
  <c r="F546" i="2"/>
  <c r="E546" i="2"/>
  <c r="D546" i="2"/>
  <c r="C546" i="2"/>
  <c r="L545" i="2"/>
  <c r="J545" i="2"/>
  <c r="H545" i="2"/>
  <c r="G545" i="2"/>
  <c r="F545" i="2"/>
  <c r="E545" i="2"/>
  <c r="D545" i="2"/>
  <c r="C545" i="2"/>
  <c r="L544" i="2"/>
  <c r="J544" i="2"/>
  <c r="H544" i="2"/>
  <c r="G544" i="2"/>
  <c r="F544" i="2"/>
  <c r="E544" i="2"/>
  <c r="D544" i="2"/>
  <c r="C544" i="2"/>
  <c r="L543" i="2"/>
  <c r="J543" i="2"/>
  <c r="H543" i="2"/>
  <c r="G543" i="2"/>
  <c r="F543" i="2"/>
  <c r="E543" i="2"/>
  <c r="D543" i="2"/>
  <c r="C543" i="2"/>
  <c r="L542" i="2"/>
  <c r="J542" i="2"/>
  <c r="H542" i="2"/>
  <c r="G542" i="2"/>
  <c r="F542" i="2"/>
  <c r="E542" i="2"/>
  <c r="D542" i="2"/>
  <c r="C542" i="2"/>
  <c r="L541" i="2"/>
  <c r="J541" i="2"/>
  <c r="H541" i="2"/>
  <c r="G541" i="2"/>
  <c r="F541" i="2"/>
  <c r="E541" i="2"/>
  <c r="D541" i="2"/>
  <c r="C541" i="2"/>
  <c r="L540" i="2"/>
  <c r="J540" i="2"/>
  <c r="H540" i="2"/>
  <c r="G540" i="2"/>
  <c r="F540" i="2"/>
  <c r="E540" i="2"/>
  <c r="D540" i="2"/>
  <c r="C540" i="2"/>
  <c r="L539" i="2"/>
  <c r="J539" i="2"/>
  <c r="H539" i="2"/>
  <c r="G539" i="2"/>
  <c r="F539" i="2"/>
  <c r="E539" i="2"/>
  <c r="D539" i="2"/>
  <c r="C539" i="2"/>
  <c r="L538" i="2"/>
  <c r="J538" i="2"/>
  <c r="H538" i="2"/>
  <c r="G538" i="2"/>
  <c r="F538" i="2"/>
  <c r="E538" i="2"/>
  <c r="D538" i="2"/>
  <c r="C538" i="2"/>
  <c r="L537" i="2"/>
  <c r="J537" i="2"/>
  <c r="H537" i="2"/>
  <c r="G537" i="2"/>
  <c r="F537" i="2"/>
  <c r="E537" i="2"/>
  <c r="D537" i="2"/>
  <c r="C537" i="2"/>
  <c r="L536" i="2"/>
  <c r="J536" i="2"/>
  <c r="H536" i="2"/>
  <c r="G536" i="2"/>
  <c r="F536" i="2"/>
  <c r="E536" i="2"/>
  <c r="D536" i="2"/>
  <c r="C536" i="2"/>
  <c r="L535" i="2"/>
  <c r="J535" i="2"/>
  <c r="H535" i="2"/>
  <c r="G535" i="2"/>
  <c r="F535" i="2"/>
  <c r="E535" i="2"/>
  <c r="D535" i="2"/>
  <c r="C535" i="2"/>
  <c r="L534" i="2"/>
  <c r="J534" i="2"/>
  <c r="H534" i="2"/>
  <c r="G534" i="2"/>
  <c r="F534" i="2"/>
  <c r="E534" i="2"/>
  <c r="D534" i="2"/>
  <c r="C534" i="2"/>
  <c r="L533" i="2"/>
  <c r="J533" i="2"/>
  <c r="H533" i="2"/>
  <c r="G533" i="2"/>
  <c r="F533" i="2"/>
  <c r="E533" i="2"/>
  <c r="D533" i="2"/>
  <c r="C533" i="2"/>
  <c r="L532" i="2"/>
  <c r="J532" i="2"/>
  <c r="H532" i="2"/>
  <c r="G532" i="2"/>
  <c r="F532" i="2"/>
  <c r="E532" i="2"/>
  <c r="D532" i="2"/>
  <c r="C532" i="2"/>
  <c r="L531" i="2"/>
  <c r="J531" i="2"/>
  <c r="H531" i="2"/>
  <c r="G531" i="2"/>
  <c r="F531" i="2"/>
  <c r="E531" i="2"/>
  <c r="D531" i="2"/>
  <c r="C531" i="2"/>
  <c r="L530" i="2"/>
  <c r="J530" i="2"/>
  <c r="H530" i="2"/>
  <c r="G530" i="2"/>
  <c r="F530" i="2"/>
  <c r="E530" i="2"/>
  <c r="D530" i="2"/>
  <c r="C530" i="2"/>
  <c r="L529" i="2"/>
  <c r="J529" i="2"/>
  <c r="H529" i="2"/>
  <c r="G529" i="2"/>
  <c r="F529" i="2"/>
  <c r="E529" i="2"/>
  <c r="D529" i="2"/>
  <c r="C529" i="2"/>
  <c r="L528" i="2"/>
  <c r="J528" i="2"/>
  <c r="H528" i="2"/>
  <c r="G528" i="2"/>
  <c r="F528" i="2"/>
  <c r="E528" i="2"/>
  <c r="D528" i="2"/>
  <c r="C528" i="2"/>
  <c r="L527" i="2"/>
  <c r="J527" i="2"/>
  <c r="H527" i="2"/>
  <c r="G527" i="2"/>
  <c r="F527" i="2"/>
  <c r="E527" i="2"/>
  <c r="D527" i="2"/>
  <c r="C527" i="2"/>
  <c r="L526" i="2"/>
  <c r="J526" i="2"/>
  <c r="H526" i="2"/>
  <c r="G526" i="2"/>
  <c r="F526" i="2"/>
  <c r="E526" i="2"/>
  <c r="D526" i="2"/>
  <c r="C526" i="2"/>
  <c r="L525" i="2"/>
  <c r="J525" i="2"/>
  <c r="H525" i="2"/>
  <c r="G525" i="2"/>
  <c r="F525" i="2"/>
  <c r="E525" i="2"/>
  <c r="D525" i="2"/>
  <c r="C525" i="2"/>
  <c r="L524" i="2"/>
  <c r="J524" i="2"/>
  <c r="H524" i="2"/>
  <c r="G524" i="2"/>
  <c r="F524" i="2"/>
  <c r="E524" i="2"/>
  <c r="D524" i="2"/>
  <c r="C524" i="2"/>
  <c r="L523" i="2"/>
  <c r="J523" i="2"/>
  <c r="H523" i="2"/>
  <c r="G523" i="2"/>
  <c r="F523" i="2"/>
  <c r="E523" i="2"/>
  <c r="D523" i="2"/>
  <c r="C523" i="2"/>
  <c r="L522" i="2"/>
  <c r="J522" i="2"/>
  <c r="H522" i="2"/>
  <c r="G522" i="2"/>
  <c r="F522" i="2"/>
  <c r="E522" i="2"/>
  <c r="D522" i="2"/>
  <c r="C522" i="2"/>
  <c r="L521" i="2"/>
  <c r="J521" i="2"/>
  <c r="H521" i="2"/>
  <c r="G521" i="2"/>
  <c r="F521" i="2"/>
  <c r="E521" i="2"/>
  <c r="D521" i="2"/>
  <c r="C521" i="2"/>
  <c r="L520" i="2"/>
  <c r="J520" i="2"/>
  <c r="H520" i="2"/>
  <c r="G520" i="2"/>
  <c r="F520" i="2"/>
  <c r="E520" i="2"/>
  <c r="D520" i="2"/>
  <c r="C520" i="2"/>
  <c r="L519" i="2"/>
  <c r="J519" i="2"/>
  <c r="H519" i="2"/>
  <c r="G519" i="2"/>
  <c r="F519" i="2"/>
  <c r="E519" i="2"/>
  <c r="D519" i="2"/>
  <c r="C519" i="2"/>
  <c r="L518" i="2"/>
  <c r="J518" i="2"/>
  <c r="H518" i="2"/>
  <c r="G518" i="2"/>
  <c r="F518" i="2"/>
  <c r="E518" i="2"/>
  <c r="D518" i="2"/>
  <c r="C518" i="2"/>
  <c r="L517" i="2"/>
  <c r="J517" i="2"/>
  <c r="H517" i="2"/>
  <c r="G517" i="2"/>
  <c r="F517" i="2"/>
  <c r="E517" i="2"/>
  <c r="D517" i="2"/>
  <c r="C517" i="2"/>
  <c r="L516" i="2"/>
  <c r="J516" i="2"/>
  <c r="H516" i="2"/>
  <c r="G516" i="2"/>
  <c r="F516" i="2"/>
  <c r="E516" i="2"/>
  <c r="D516" i="2"/>
  <c r="C516" i="2"/>
  <c r="L515" i="2"/>
  <c r="J515" i="2"/>
  <c r="H515" i="2"/>
  <c r="G515" i="2"/>
  <c r="F515" i="2"/>
  <c r="E515" i="2"/>
  <c r="D515" i="2"/>
  <c r="C515" i="2"/>
  <c r="L514" i="2"/>
  <c r="J514" i="2"/>
  <c r="H514" i="2"/>
  <c r="G514" i="2"/>
  <c r="F514" i="2"/>
  <c r="E514" i="2"/>
  <c r="D514" i="2"/>
  <c r="C514" i="2"/>
  <c r="L513" i="2"/>
  <c r="J513" i="2"/>
  <c r="H513" i="2"/>
  <c r="G513" i="2"/>
  <c r="F513" i="2"/>
  <c r="E513" i="2"/>
  <c r="D513" i="2"/>
  <c r="C513" i="2"/>
  <c r="L512" i="2"/>
  <c r="J512" i="2"/>
  <c r="H512" i="2"/>
  <c r="G512" i="2"/>
  <c r="F512" i="2"/>
  <c r="E512" i="2"/>
  <c r="D512" i="2"/>
  <c r="C512" i="2"/>
  <c r="L511" i="2"/>
  <c r="J511" i="2"/>
  <c r="H511" i="2"/>
  <c r="G511" i="2"/>
  <c r="F511" i="2"/>
  <c r="E511" i="2"/>
  <c r="D511" i="2"/>
  <c r="C511" i="2"/>
  <c r="L510" i="2"/>
  <c r="J510" i="2"/>
  <c r="H510" i="2"/>
  <c r="G510" i="2"/>
  <c r="F510" i="2"/>
  <c r="E510" i="2"/>
  <c r="D510" i="2"/>
  <c r="C510" i="2"/>
  <c r="L509" i="2"/>
  <c r="J509" i="2"/>
  <c r="H509" i="2"/>
  <c r="G509" i="2"/>
  <c r="F509" i="2"/>
  <c r="E509" i="2"/>
  <c r="D509" i="2"/>
  <c r="C509" i="2"/>
  <c r="L508" i="2"/>
  <c r="J508" i="2"/>
  <c r="H508" i="2"/>
  <c r="G508" i="2"/>
  <c r="F508" i="2"/>
  <c r="E508" i="2"/>
  <c r="D508" i="2"/>
  <c r="C508" i="2"/>
  <c r="L507" i="2"/>
  <c r="J507" i="2"/>
  <c r="H507" i="2"/>
  <c r="G507" i="2"/>
  <c r="F507" i="2"/>
  <c r="E507" i="2"/>
  <c r="D507" i="2"/>
  <c r="C507" i="2"/>
  <c r="L506" i="2"/>
  <c r="J506" i="2"/>
  <c r="H506" i="2"/>
  <c r="G506" i="2"/>
  <c r="F506" i="2"/>
  <c r="E506" i="2"/>
  <c r="D506" i="2"/>
  <c r="C506" i="2"/>
  <c r="L505" i="2"/>
  <c r="J505" i="2"/>
  <c r="H505" i="2"/>
  <c r="G505" i="2"/>
  <c r="F505" i="2"/>
  <c r="E505" i="2"/>
  <c r="D505" i="2"/>
  <c r="C505" i="2"/>
  <c r="L504" i="2"/>
  <c r="J504" i="2"/>
  <c r="H504" i="2"/>
  <c r="G504" i="2"/>
  <c r="F504" i="2"/>
  <c r="E504" i="2"/>
  <c r="D504" i="2"/>
  <c r="C504" i="2"/>
  <c r="L503" i="2"/>
  <c r="J503" i="2"/>
  <c r="H503" i="2"/>
  <c r="G503" i="2"/>
  <c r="F503" i="2"/>
  <c r="E503" i="2"/>
  <c r="D503" i="2"/>
  <c r="C503" i="2"/>
  <c r="L502" i="2"/>
  <c r="J502" i="2"/>
  <c r="H502" i="2"/>
  <c r="G502" i="2"/>
  <c r="F502" i="2"/>
  <c r="E502" i="2"/>
  <c r="D502" i="2"/>
  <c r="C502" i="2"/>
  <c r="L501" i="2"/>
  <c r="J501" i="2"/>
  <c r="H501" i="2"/>
  <c r="G501" i="2"/>
  <c r="F501" i="2"/>
  <c r="E501" i="2"/>
  <c r="D501" i="2"/>
  <c r="C501" i="2"/>
  <c r="L500" i="2"/>
  <c r="J500" i="2"/>
  <c r="H500" i="2"/>
  <c r="G500" i="2"/>
  <c r="F500" i="2"/>
  <c r="E500" i="2"/>
  <c r="D500" i="2"/>
  <c r="C500" i="2"/>
  <c r="L499" i="2"/>
  <c r="J499" i="2"/>
  <c r="H499" i="2"/>
  <c r="G499" i="2"/>
  <c r="F499" i="2"/>
  <c r="E499" i="2"/>
  <c r="D499" i="2"/>
  <c r="C499" i="2"/>
  <c r="L498" i="2"/>
  <c r="J498" i="2"/>
  <c r="H498" i="2"/>
  <c r="G498" i="2"/>
  <c r="F498" i="2"/>
  <c r="E498" i="2"/>
  <c r="D498" i="2"/>
  <c r="C498" i="2"/>
  <c r="L497" i="2"/>
  <c r="J497" i="2"/>
  <c r="H497" i="2"/>
  <c r="G497" i="2"/>
  <c r="F497" i="2"/>
  <c r="E497" i="2"/>
  <c r="D497" i="2"/>
  <c r="C497" i="2"/>
  <c r="L496" i="2"/>
  <c r="J496" i="2"/>
  <c r="H496" i="2"/>
  <c r="G496" i="2"/>
  <c r="F496" i="2"/>
  <c r="E496" i="2"/>
  <c r="D496" i="2"/>
  <c r="C496" i="2"/>
  <c r="L495" i="2"/>
  <c r="J495" i="2"/>
  <c r="H495" i="2"/>
  <c r="G495" i="2"/>
  <c r="F495" i="2"/>
  <c r="E495" i="2"/>
  <c r="D495" i="2"/>
  <c r="C495" i="2"/>
  <c r="L494" i="2"/>
  <c r="J494" i="2"/>
  <c r="H494" i="2"/>
  <c r="G494" i="2"/>
  <c r="F494" i="2"/>
  <c r="E494" i="2"/>
  <c r="D494" i="2"/>
  <c r="C494" i="2"/>
  <c r="L493" i="2"/>
  <c r="J493" i="2"/>
  <c r="H493" i="2"/>
  <c r="G493" i="2"/>
  <c r="F493" i="2"/>
  <c r="E493" i="2"/>
  <c r="D493" i="2"/>
  <c r="C493" i="2"/>
  <c r="L492" i="2"/>
  <c r="J492" i="2"/>
  <c r="H492" i="2"/>
  <c r="G492" i="2"/>
  <c r="F492" i="2"/>
  <c r="E492" i="2"/>
  <c r="D492" i="2"/>
  <c r="C492" i="2"/>
  <c r="L491" i="2"/>
  <c r="J491" i="2"/>
  <c r="H491" i="2"/>
  <c r="G491" i="2"/>
  <c r="F491" i="2"/>
  <c r="E491" i="2"/>
  <c r="D491" i="2"/>
  <c r="C491" i="2"/>
  <c r="L490" i="2"/>
  <c r="J490" i="2"/>
  <c r="H490" i="2"/>
  <c r="G490" i="2"/>
  <c r="F490" i="2"/>
  <c r="E490" i="2"/>
  <c r="D490" i="2"/>
  <c r="C490" i="2"/>
  <c r="L489" i="2"/>
  <c r="J489" i="2"/>
  <c r="H489" i="2"/>
  <c r="G489" i="2"/>
  <c r="F489" i="2"/>
  <c r="E489" i="2"/>
  <c r="D489" i="2"/>
  <c r="C489" i="2"/>
  <c r="L488" i="2"/>
  <c r="J488" i="2"/>
  <c r="H488" i="2"/>
  <c r="G488" i="2"/>
  <c r="F488" i="2"/>
  <c r="E488" i="2"/>
  <c r="D488" i="2"/>
  <c r="C488" i="2"/>
  <c r="L487" i="2"/>
  <c r="J487" i="2"/>
  <c r="H487" i="2"/>
  <c r="G487" i="2"/>
  <c r="F487" i="2"/>
  <c r="E487" i="2"/>
  <c r="D487" i="2"/>
  <c r="C487" i="2"/>
  <c r="L486" i="2"/>
  <c r="J486" i="2"/>
  <c r="H486" i="2"/>
  <c r="G486" i="2"/>
  <c r="F486" i="2"/>
  <c r="E486" i="2"/>
  <c r="D486" i="2"/>
  <c r="C486" i="2"/>
  <c r="L485" i="2"/>
  <c r="J485" i="2"/>
  <c r="H485" i="2"/>
  <c r="G485" i="2"/>
  <c r="F485" i="2"/>
  <c r="E485" i="2"/>
  <c r="D485" i="2"/>
  <c r="C485" i="2"/>
  <c r="L484" i="2"/>
  <c r="J484" i="2"/>
  <c r="H484" i="2"/>
  <c r="G484" i="2"/>
  <c r="F484" i="2"/>
  <c r="E484" i="2"/>
  <c r="D484" i="2"/>
  <c r="C484" i="2"/>
  <c r="L483" i="2"/>
  <c r="J483" i="2"/>
  <c r="H483" i="2"/>
  <c r="G483" i="2"/>
  <c r="F483" i="2"/>
  <c r="E483" i="2"/>
  <c r="D483" i="2"/>
  <c r="C483" i="2"/>
  <c r="L482" i="2"/>
  <c r="J482" i="2"/>
  <c r="H482" i="2"/>
  <c r="G482" i="2"/>
  <c r="F482" i="2"/>
  <c r="E482" i="2"/>
  <c r="D482" i="2"/>
  <c r="C482" i="2"/>
  <c r="L481" i="2"/>
  <c r="J481" i="2"/>
  <c r="H481" i="2"/>
  <c r="G481" i="2"/>
  <c r="F481" i="2"/>
  <c r="E481" i="2"/>
  <c r="D481" i="2"/>
  <c r="C481" i="2"/>
  <c r="L480" i="2"/>
  <c r="J480" i="2"/>
  <c r="H480" i="2"/>
  <c r="G480" i="2"/>
  <c r="F480" i="2"/>
  <c r="E480" i="2"/>
  <c r="D480" i="2"/>
  <c r="C480" i="2"/>
  <c r="L479" i="2"/>
  <c r="J479" i="2"/>
  <c r="H479" i="2"/>
  <c r="G479" i="2"/>
  <c r="F479" i="2"/>
  <c r="E479" i="2"/>
  <c r="D479" i="2"/>
  <c r="C479" i="2"/>
  <c r="L478" i="2"/>
  <c r="J478" i="2"/>
  <c r="H478" i="2"/>
  <c r="G478" i="2"/>
  <c r="F478" i="2"/>
  <c r="E478" i="2"/>
  <c r="D478" i="2"/>
  <c r="C478" i="2"/>
  <c r="L477" i="2"/>
  <c r="J477" i="2"/>
  <c r="H477" i="2"/>
  <c r="G477" i="2"/>
  <c r="F477" i="2"/>
  <c r="E477" i="2"/>
  <c r="D477" i="2"/>
  <c r="C477" i="2"/>
  <c r="L476" i="2"/>
  <c r="J476" i="2"/>
  <c r="H476" i="2"/>
  <c r="G476" i="2"/>
  <c r="F476" i="2"/>
  <c r="E476" i="2"/>
  <c r="D476" i="2"/>
  <c r="C476" i="2"/>
  <c r="L475" i="2"/>
  <c r="J475" i="2"/>
  <c r="H475" i="2"/>
  <c r="G475" i="2"/>
  <c r="F475" i="2"/>
  <c r="E475" i="2"/>
  <c r="D475" i="2"/>
  <c r="C475" i="2"/>
  <c r="L474" i="2"/>
  <c r="J474" i="2"/>
  <c r="H474" i="2"/>
  <c r="G474" i="2"/>
  <c r="F474" i="2"/>
  <c r="E474" i="2"/>
  <c r="D474" i="2"/>
  <c r="C474" i="2"/>
  <c r="L473" i="2"/>
  <c r="J473" i="2"/>
  <c r="H473" i="2"/>
  <c r="G473" i="2"/>
  <c r="F473" i="2"/>
  <c r="E473" i="2"/>
  <c r="D473" i="2"/>
  <c r="C473" i="2"/>
  <c r="L472" i="2"/>
  <c r="J472" i="2"/>
  <c r="H472" i="2"/>
  <c r="G472" i="2"/>
  <c r="F472" i="2"/>
  <c r="E472" i="2"/>
  <c r="D472" i="2"/>
  <c r="C472" i="2"/>
  <c r="L471" i="2"/>
  <c r="J471" i="2"/>
  <c r="H471" i="2"/>
  <c r="G471" i="2"/>
  <c r="F471" i="2"/>
  <c r="E471" i="2"/>
  <c r="D471" i="2"/>
  <c r="C471" i="2"/>
  <c r="L470" i="2"/>
  <c r="J470" i="2"/>
  <c r="H470" i="2"/>
  <c r="G470" i="2"/>
  <c r="F470" i="2"/>
  <c r="E470" i="2"/>
  <c r="D470" i="2"/>
  <c r="C470" i="2"/>
  <c r="L469" i="2"/>
  <c r="J469" i="2"/>
  <c r="H469" i="2"/>
  <c r="G469" i="2"/>
  <c r="F469" i="2"/>
  <c r="E469" i="2"/>
  <c r="D469" i="2"/>
  <c r="C469" i="2"/>
  <c r="L468" i="2"/>
  <c r="J468" i="2"/>
  <c r="H468" i="2"/>
  <c r="G468" i="2"/>
  <c r="F468" i="2"/>
  <c r="E468" i="2"/>
  <c r="D468" i="2"/>
  <c r="C468" i="2"/>
  <c r="L467" i="2"/>
  <c r="J467" i="2"/>
  <c r="H467" i="2"/>
  <c r="G467" i="2"/>
  <c r="F467" i="2"/>
  <c r="E467" i="2"/>
  <c r="D467" i="2"/>
  <c r="C467" i="2"/>
  <c r="L466" i="2"/>
  <c r="J466" i="2"/>
  <c r="H466" i="2"/>
  <c r="G466" i="2"/>
  <c r="F466" i="2"/>
  <c r="E466" i="2"/>
  <c r="D466" i="2"/>
  <c r="C466" i="2"/>
  <c r="L465" i="2"/>
  <c r="J465" i="2"/>
  <c r="H465" i="2"/>
  <c r="G465" i="2"/>
  <c r="F465" i="2"/>
  <c r="E465" i="2"/>
  <c r="D465" i="2"/>
  <c r="C465" i="2"/>
  <c r="L464" i="2"/>
  <c r="J464" i="2"/>
  <c r="H464" i="2"/>
  <c r="G464" i="2"/>
  <c r="F464" i="2"/>
  <c r="E464" i="2"/>
  <c r="D464" i="2"/>
  <c r="C464" i="2"/>
  <c r="L463" i="2"/>
  <c r="J463" i="2"/>
  <c r="H463" i="2"/>
  <c r="G463" i="2"/>
  <c r="F463" i="2"/>
  <c r="E463" i="2"/>
  <c r="D463" i="2"/>
  <c r="C463" i="2"/>
  <c r="L462" i="2"/>
  <c r="J462" i="2"/>
  <c r="H462" i="2"/>
  <c r="G462" i="2"/>
  <c r="F462" i="2"/>
  <c r="E462" i="2"/>
  <c r="D462" i="2"/>
  <c r="C462" i="2"/>
  <c r="L461" i="2"/>
  <c r="J461" i="2"/>
  <c r="H461" i="2"/>
  <c r="G461" i="2"/>
  <c r="F461" i="2"/>
  <c r="E461" i="2"/>
  <c r="D461" i="2"/>
  <c r="C461" i="2"/>
  <c r="L460" i="2"/>
  <c r="J460" i="2"/>
  <c r="H460" i="2"/>
  <c r="G460" i="2"/>
  <c r="F460" i="2"/>
  <c r="E460" i="2"/>
  <c r="D460" i="2"/>
  <c r="C460" i="2"/>
  <c r="L459" i="2"/>
  <c r="J459" i="2"/>
  <c r="H459" i="2"/>
  <c r="G459" i="2"/>
  <c r="F459" i="2"/>
  <c r="E459" i="2"/>
  <c r="D459" i="2"/>
  <c r="C459" i="2"/>
  <c r="L458" i="2"/>
  <c r="J458" i="2"/>
  <c r="H458" i="2"/>
  <c r="G458" i="2"/>
  <c r="F458" i="2"/>
  <c r="E458" i="2"/>
  <c r="D458" i="2"/>
  <c r="C458" i="2"/>
  <c r="L457" i="2"/>
  <c r="J457" i="2"/>
  <c r="H457" i="2"/>
  <c r="G457" i="2"/>
  <c r="F457" i="2"/>
  <c r="E457" i="2"/>
  <c r="D457" i="2"/>
  <c r="C457" i="2"/>
  <c r="L456" i="2"/>
  <c r="J456" i="2"/>
  <c r="H456" i="2"/>
  <c r="G456" i="2"/>
  <c r="F456" i="2"/>
  <c r="E456" i="2"/>
  <c r="D456" i="2"/>
  <c r="C456" i="2"/>
  <c r="L455" i="2"/>
  <c r="J455" i="2"/>
  <c r="H455" i="2"/>
  <c r="G455" i="2"/>
  <c r="F455" i="2"/>
  <c r="E455" i="2"/>
  <c r="D455" i="2"/>
  <c r="C455" i="2"/>
  <c r="L454" i="2"/>
  <c r="J454" i="2"/>
  <c r="H454" i="2"/>
  <c r="G454" i="2"/>
  <c r="F454" i="2"/>
  <c r="E454" i="2"/>
  <c r="D454" i="2"/>
  <c r="C454" i="2"/>
  <c r="L453" i="2"/>
  <c r="J453" i="2"/>
  <c r="H453" i="2"/>
  <c r="G453" i="2"/>
  <c r="F453" i="2"/>
  <c r="E453" i="2"/>
  <c r="D453" i="2"/>
  <c r="C453" i="2"/>
  <c r="L452" i="2"/>
  <c r="J452" i="2"/>
  <c r="H452" i="2"/>
  <c r="G452" i="2"/>
  <c r="F452" i="2"/>
  <c r="E452" i="2"/>
  <c r="D452" i="2"/>
  <c r="C452" i="2"/>
  <c r="L451" i="2"/>
  <c r="J451" i="2"/>
  <c r="H451" i="2"/>
  <c r="G451" i="2"/>
  <c r="F451" i="2"/>
  <c r="E451" i="2"/>
  <c r="D451" i="2"/>
  <c r="C451" i="2"/>
  <c r="L450" i="2"/>
  <c r="J450" i="2"/>
  <c r="H450" i="2"/>
  <c r="G450" i="2"/>
  <c r="F450" i="2"/>
  <c r="E450" i="2"/>
  <c r="D450" i="2"/>
  <c r="C450" i="2"/>
  <c r="L449" i="2"/>
  <c r="J449" i="2"/>
  <c r="H449" i="2"/>
  <c r="G449" i="2"/>
  <c r="F449" i="2"/>
  <c r="E449" i="2"/>
  <c r="D449" i="2"/>
  <c r="C449" i="2"/>
  <c r="L448" i="2"/>
  <c r="J448" i="2"/>
  <c r="H448" i="2"/>
  <c r="G448" i="2"/>
  <c r="F448" i="2"/>
  <c r="E448" i="2"/>
  <c r="D448" i="2"/>
  <c r="C448" i="2"/>
  <c r="L447" i="2"/>
  <c r="J447" i="2"/>
  <c r="H447" i="2"/>
  <c r="G447" i="2"/>
  <c r="F447" i="2"/>
  <c r="E447" i="2"/>
  <c r="D447" i="2"/>
  <c r="C447" i="2"/>
  <c r="L446" i="2"/>
  <c r="J446" i="2"/>
  <c r="H446" i="2"/>
  <c r="G446" i="2"/>
  <c r="F446" i="2"/>
  <c r="E446" i="2"/>
  <c r="D446" i="2"/>
  <c r="C446" i="2"/>
  <c r="L445" i="2"/>
  <c r="J445" i="2"/>
  <c r="H445" i="2"/>
  <c r="G445" i="2"/>
  <c r="F445" i="2"/>
  <c r="E445" i="2"/>
  <c r="D445" i="2"/>
  <c r="C445" i="2"/>
  <c r="L444" i="2"/>
  <c r="J444" i="2"/>
  <c r="H444" i="2"/>
  <c r="G444" i="2"/>
  <c r="F444" i="2"/>
  <c r="E444" i="2"/>
  <c r="D444" i="2"/>
  <c r="C444" i="2"/>
  <c r="L443" i="2"/>
  <c r="J443" i="2"/>
  <c r="H443" i="2"/>
  <c r="G443" i="2"/>
  <c r="F443" i="2"/>
  <c r="E443" i="2"/>
  <c r="D443" i="2"/>
  <c r="C443" i="2"/>
  <c r="L442" i="2"/>
  <c r="J442" i="2"/>
  <c r="H442" i="2"/>
  <c r="G442" i="2"/>
  <c r="F442" i="2"/>
  <c r="E442" i="2"/>
  <c r="D442" i="2"/>
  <c r="C442" i="2"/>
  <c r="L441" i="2"/>
  <c r="J441" i="2"/>
  <c r="H441" i="2"/>
  <c r="G441" i="2"/>
  <c r="F441" i="2"/>
  <c r="E441" i="2"/>
  <c r="D441" i="2"/>
  <c r="C441" i="2"/>
  <c r="L440" i="2"/>
  <c r="J440" i="2"/>
  <c r="H440" i="2"/>
  <c r="G440" i="2"/>
  <c r="F440" i="2"/>
  <c r="E440" i="2"/>
  <c r="D440" i="2"/>
  <c r="C440" i="2"/>
  <c r="L439" i="2"/>
  <c r="J439" i="2"/>
  <c r="H439" i="2"/>
  <c r="G439" i="2"/>
  <c r="F439" i="2"/>
  <c r="E439" i="2"/>
  <c r="D439" i="2"/>
  <c r="C439" i="2"/>
  <c r="L438" i="2"/>
  <c r="J438" i="2"/>
  <c r="H438" i="2"/>
  <c r="G438" i="2"/>
  <c r="F438" i="2"/>
  <c r="E438" i="2"/>
  <c r="D438" i="2"/>
  <c r="C438" i="2"/>
  <c r="L437" i="2"/>
  <c r="J437" i="2"/>
  <c r="H437" i="2"/>
  <c r="G437" i="2"/>
  <c r="F437" i="2"/>
  <c r="E437" i="2"/>
  <c r="D437" i="2"/>
  <c r="C437" i="2"/>
  <c r="L436" i="2"/>
  <c r="J436" i="2"/>
  <c r="H436" i="2"/>
  <c r="G436" i="2"/>
  <c r="F436" i="2"/>
  <c r="E436" i="2"/>
  <c r="D436" i="2"/>
  <c r="C436" i="2"/>
  <c r="L435" i="2"/>
  <c r="J435" i="2"/>
  <c r="H435" i="2"/>
  <c r="G435" i="2"/>
  <c r="F435" i="2"/>
  <c r="E435" i="2"/>
  <c r="D435" i="2"/>
  <c r="C435" i="2"/>
  <c r="L434" i="2"/>
  <c r="J434" i="2"/>
  <c r="H434" i="2"/>
  <c r="G434" i="2"/>
  <c r="F434" i="2"/>
  <c r="E434" i="2"/>
  <c r="D434" i="2"/>
  <c r="C434" i="2"/>
  <c r="L433" i="2"/>
  <c r="J433" i="2"/>
  <c r="H433" i="2"/>
  <c r="G433" i="2"/>
  <c r="F433" i="2"/>
  <c r="E433" i="2"/>
  <c r="D433" i="2"/>
  <c r="C433" i="2"/>
  <c r="L432" i="2"/>
  <c r="J432" i="2"/>
  <c r="H432" i="2"/>
  <c r="G432" i="2"/>
  <c r="F432" i="2"/>
  <c r="E432" i="2"/>
  <c r="D432" i="2"/>
  <c r="C432" i="2"/>
  <c r="L431" i="2"/>
  <c r="J431" i="2"/>
  <c r="H431" i="2"/>
  <c r="G431" i="2"/>
  <c r="F431" i="2"/>
  <c r="E431" i="2"/>
  <c r="D431" i="2"/>
  <c r="C431" i="2"/>
  <c r="L430" i="2"/>
  <c r="J430" i="2"/>
  <c r="H430" i="2"/>
  <c r="G430" i="2"/>
  <c r="F430" i="2"/>
  <c r="E430" i="2"/>
  <c r="D430" i="2"/>
  <c r="C430" i="2"/>
  <c r="L429" i="2"/>
  <c r="J429" i="2"/>
  <c r="H429" i="2"/>
  <c r="G429" i="2"/>
  <c r="F429" i="2"/>
  <c r="E429" i="2"/>
  <c r="D429" i="2"/>
  <c r="C429" i="2"/>
  <c r="L428" i="2"/>
  <c r="J428" i="2"/>
  <c r="H428" i="2"/>
  <c r="G428" i="2"/>
  <c r="F428" i="2"/>
  <c r="E428" i="2"/>
  <c r="D428" i="2"/>
  <c r="C428" i="2"/>
  <c r="L427" i="2"/>
  <c r="J427" i="2"/>
  <c r="H427" i="2"/>
  <c r="G427" i="2"/>
  <c r="F427" i="2"/>
  <c r="E427" i="2"/>
  <c r="D427" i="2"/>
  <c r="C427" i="2"/>
  <c r="L426" i="2"/>
  <c r="J426" i="2"/>
  <c r="H426" i="2"/>
  <c r="G426" i="2"/>
  <c r="F426" i="2"/>
  <c r="E426" i="2"/>
  <c r="D426" i="2"/>
  <c r="C426" i="2"/>
  <c r="L425" i="2"/>
  <c r="J425" i="2"/>
  <c r="H425" i="2"/>
  <c r="G425" i="2"/>
  <c r="F425" i="2"/>
  <c r="E425" i="2"/>
  <c r="D425" i="2"/>
  <c r="C425" i="2"/>
  <c r="L424" i="2"/>
  <c r="J424" i="2"/>
  <c r="H424" i="2"/>
  <c r="G424" i="2"/>
  <c r="F424" i="2"/>
  <c r="E424" i="2"/>
  <c r="D424" i="2"/>
  <c r="C424" i="2"/>
  <c r="L423" i="2"/>
  <c r="J423" i="2"/>
  <c r="H423" i="2"/>
  <c r="G423" i="2"/>
  <c r="F423" i="2"/>
  <c r="E423" i="2"/>
  <c r="D423" i="2"/>
  <c r="C423" i="2"/>
  <c r="L422" i="2"/>
  <c r="J422" i="2"/>
  <c r="H422" i="2"/>
  <c r="G422" i="2"/>
  <c r="F422" i="2"/>
  <c r="E422" i="2"/>
  <c r="D422" i="2"/>
  <c r="C422" i="2"/>
  <c r="L421" i="2"/>
  <c r="J421" i="2"/>
  <c r="H421" i="2"/>
  <c r="G421" i="2"/>
  <c r="F421" i="2"/>
  <c r="E421" i="2"/>
  <c r="D421" i="2"/>
  <c r="C421" i="2"/>
  <c r="L420" i="2"/>
  <c r="J420" i="2"/>
  <c r="H420" i="2"/>
  <c r="G420" i="2"/>
  <c r="F420" i="2"/>
  <c r="E420" i="2"/>
  <c r="D420" i="2"/>
  <c r="C420" i="2"/>
  <c r="L419" i="2"/>
  <c r="J419" i="2"/>
  <c r="H419" i="2"/>
  <c r="G419" i="2"/>
  <c r="F419" i="2"/>
  <c r="E419" i="2"/>
  <c r="D419" i="2"/>
  <c r="C419" i="2"/>
  <c r="L418" i="2"/>
  <c r="J418" i="2"/>
  <c r="H418" i="2"/>
  <c r="G418" i="2"/>
  <c r="F418" i="2"/>
  <c r="E418" i="2"/>
  <c r="D418" i="2"/>
  <c r="C418" i="2"/>
  <c r="L417" i="2"/>
  <c r="J417" i="2"/>
  <c r="H417" i="2"/>
  <c r="G417" i="2"/>
  <c r="F417" i="2"/>
  <c r="E417" i="2"/>
  <c r="D417" i="2"/>
  <c r="C417" i="2"/>
  <c r="L416" i="2"/>
  <c r="J416" i="2"/>
  <c r="H416" i="2"/>
  <c r="G416" i="2"/>
  <c r="F416" i="2"/>
  <c r="E416" i="2"/>
  <c r="D416" i="2"/>
  <c r="C416" i="2"/>
  <c r="L415" i="2"/>
  <c r="J415" i="2"/>
  <c r="H415" i="2"/>
  <c r="G415" i="2"/>
  <c r="F415" i="2"/>
  <c r="E415" i="2"/>
  <c r="D415" i="2"/>
  <c r="C415" i="2"/>
  <c r="L414" i="2"/>
  <c r="J414" i="2"/>
  <c r="H414" i="2"/>
  <c r="G414" i="2"/>
  <c r="F414" i="2"/>
  <c r="E414" i="2"/>
  <c r="D414" i="2"/>
  <c r="C414" i="2"/>
  <c r="L413" i="2"/>
  <c r="J413" i="2"/>
  <c r="H413" i="2"/>
  <c r="G413" i="2"/>
  <c r="F413" i="2"/>
  <c r="E413" i="2"/>
  <c r="D413" i="2"/>
  <c r="C413" i="2"/>
  <c r="L412" i="2"/>
  <c r="J412" i="2"/>
  <c r="H412" i="2"/>
  <c r="G412" i="2"/>
  <c r="F412" i="2"/>
  <c r="E412" i="2"/>
  <c r="D412" i="2"/>
  <c r="C412" i="2"/>
  <c r="L411" i="2"/>
  <c r="J411" i="2"/>
  <c r="H411" i="2"/>
  <c r="G411" i="2"/>
  <c r="F411" i="2"/>
  <c r="E411" i="2"/>
  <c r="D411" i="2"/>
  <c r="C411" i="2"/>
  <c r="L410" i="2"/>
  <c r="J410" i="2"/>
  <c r="H410" i="2"/>
  <c r="G410" i="2"/>
  <c r="F410" i="2"/>
  <c r="E410" i="2"/>
  <c r="D410" i="2"/>
  <c r="C410" i="2"/>
  <c r="L409" i="2"/>
  <c r="J409" i="2"/>
  <c r="H409" i="2"/>
  <c r="G409" i="2"/>
  <c r="F409" i="2"/>
  <c r="E409" i="2"/>
  <c r="D409" i="2"/>
  <c r="C409" i="2"/>
  <c r="L408" i="2"/>
  <c r="J408" i="2"/>
  <c r="H408" i="2"/>
  <c r="G408" i="2"/>
  <c r="F408" i="2"/>
  <c r="E408" i="2"/>
  <c r="D408" i="2"/>
  <c r="C408" i="2"/>
  <c r="L407" i="2"/>
  <c r="J407" i="2"/>
  <c r="H407" i="2"/>
  <c r="G407" i="2"/>
  <c r="F407" i="2"/>
  <c r="E407" i="2"/>
  <c r="D407" i="2"/>
  <c r="C407" i="2"/>
  <c r="L406" i="2"/>
  <c r="J406" i="2"/>
  <c r="H406" i="2"/>
  <c r="G406" i="2"/>
  <c r="F406" i="2"/>
  <c r="E406" i="2"/>
  <c r="D406" i="2"/>
  <c r="C406" i="2"/>
  <c r="L405" i="2"/>
  <c r="J405" i="2"/>
  <c r="H405" i="2"/>
  <c r="G405" i="2"/>
  <c r="F405" i="2"/>
  <c r="E405" i="2"/>
  <c r="D405" i="2"/>
  <c r="C405" i="2"/>
  <c r="L404" i="2"/>
  <c r="J404" i="2"/>
  <c r="H404" i="2"/>
  <c r="G404" i="2"/>
  <c r="F404" i="2"/>
  <c r="E404" i="2"/>
  <c r="D404" i="2"/>
  <c r="C404" i="2"/>
  <c r="L403" i="2"/>
  <c r="J403" i="2"/>
  <c r="H403" i="2"/>
  <c r="G403" i="2"/>
  <c r="F403" i="2"/>
  <c r="E403" i="2"/>
  <c r="D403" i="2"/>
  <c r="C403" i="2"/>
  <c r="L402" i="2"/>
  <c r="J402" i="2"/>
  <c r="H402" i="2"/>
  <c r="G402" i="2"/>
  <c r="F402" i="2"/>
  <c r="E402" i="2"/>
  <c r="D402" i="2"/>
  <c r="C402" i="2"/>
  <c r="L401" i="2"/>
  <c r="J401" i="2"/>
  <c r="H401" i="2"/>
  <c r="G401" i="2"/>
  <c r="F401" i="2"/>
  <c r="E401" i="2"/>
  <c r="D401" i="2"/>
  <c r="C401" i="2"/>
  <c r="L400" i="2"/>
  <c r="J400" i="2"/>
  <c r="H400" i="2"/>
  <c r="G400" i="2"/>
  <c r="F400" i="2"/>
  <c r="E400" i="2"/>
  <c r="D400" i="2"/>
  <c r="C400" i="2"/>
  <c r="L399" i="2"/>
  <c r="J399" i="2"/>
  <c r="H399" i="2"/>
  <c r="G399" i="2"/>
  <c r="F399" i="2"/>
  <c r="E399" i="2"/>
  <c r="D399" i="2"/>
  <c r="C399" i="2"/>
  <c r="L398" i="2"/>
  <c r="J398" i="2"/>
  <c r="H398" i="2"/>
  <c r="G398" i="2"/>
  <c r="F398" i="2"/>
  <c r="E398" i="2"/>
  <c r="D398" i="2"/>
  <c r="C398" i="2"/>
  <c r="L397" i="2"/>
  <c r="J397" i="2"/>
  <c r="H397" i="2"/>
  <c r="G397" i="2"/>
  <c r="F397" i="2"/>
  <c r="E397" i="2"/>
  <c r="D397" i="2"/>
  <c r="C397" i="2"/>
  <c r="L396" i="2"/>
  <c r="J396" i="2"/>
  <c r="H396" i="2"/>
  <c r="G396" i="2"/>
  <c r="F396" i="2"/>
  <c r="E396" i="2"/>
  <c r="D396" i="2"/>
  <c r="C396" i="2"/>
  <c r="L395" i="2"/>
  <c r="J395" i="2"/>
  <c r="H395" i="2"/>
  <c r="G395" i="2"/>
  <c r="F395" i="2"/>
  <c r="E395" i="2"/>
  <c r="D395" i="2"/>
  <c r="C395" i="2"/>
  <c r="L394" i="2"/>
  <c r="J394" i="2"/>
  <c r="H394" i="2"/>
  <c r="G394" i="2"/>
  <c r="F394" i="2"/>
  <c r="E394" i="2"/>
  <c r="D394" i="2"/>
  <c r="C394" i="2"/>
  <c r="L393" i="2"/>
  <c r="J393" i="2"/>
  <c r="H393" i="2"/>
  <c r="G393" i="2"/>
  <c r="F393" i="2"/>
  <c r="E393" i="2"/>
  <c r="D393" i="2"/>
  <c r="C393" i="2"/>
  <c r="L392" i="2"/>
  <c r="J392" i="2"/>
  <c r="H392" i="2"/>
  <c r="G392" i="2"/>
  <c r="F392" i="2"/>
  <c r="E392" i="2"/>
  <c r="D392" i="2"/>
  <c r="C392" i="2"/>
  <c r="L391" i="2"/>
  <c r="J391" i="2"/>
  <c r="H391" i="2"/>
  <c r="G391" i="2"/>
  <c r="F391" i="2"/>
  <c r="E391" i="2"/>
  <c r="D391" i="2"/>
  <c r="C391" i="2"/>
  <c r="L390" i="2"/>
  <c r="J390" i="2"/>
  <c r="H390" i="2"/>
  <c r="G390" i="2"/>
  <c r="F390" i="2"/>
  <c r="E390" i="2"/>
  <c r="D390" i="2"/>
  <c r="C390" i="2"/>
  <c r="L389" i="2"/>
  <c r="J389" i="2"/>
  <c r="H389" i="2"/>
  <c r="G389" i="2"/>
  <c r="F389" i="2"/>
  <c r="E389" i="2"/>
  <c r="D389" i="2"/>
  <c r="C389" i="2"/>
  <c r="L388" i="2"/>
  <c r="J388" i="2"/>
  <c r="H388" i="2"/>
  <c r="G388" i="2"/>
  <c r="F388" i="2"/>
  <c r="E388" i="2"/>
  <c r="D388" i="2"/>
  <c r="C388" i="2"/>
  <c r="L387" i="2"/>
  <c r="J387" i="2"/>
  <c r="H387" i="2"/>
  <c r="G387" i="2"/>
  <c r="F387" i="2"/>
  <c r="E387" i="2"/>
  <c r="D387" i="2"/>
  <c r="C387" i="2"/>
  <c r="L386" i="2"/>
  <c r="J386" i="2"/>
  <c r="H386" i="2"/>
  <c r="G386" i="2"/>
  <c r="F386" i="2"/>
  <c r="E386" i="2"/>
  <c r="D386" i="2"/>
  <c r="C386" i="2"/>
  <c r="L385" i="2"/>
  <c r="J385" i="2"/>
  <c r="H385" i="2"/>
  <c r="G385" i="2"/>
  <c r="F385" i="2"/>
  <c r="E385" i="2"/>
  <c r="D385" i="2"/>
  <c r="C385" i="2"/>
  <c r="L384" i="2"/>
  <c r="J384" i="2"/>
  <c r="H384" i="2"/>
  <c r="G384" i="2"/>
  <c r="F384" i="2"/>
  <c r="E384" i="2"/>
  <c r="D384" i="2"/>
  <c r="C384" i="2"/>
  <c r="L383" i="2"/>
  <c r="J383" i="2"/>
  <c r="H383" i="2"/>
  <c r="G383" i="2"/>
  <c r="F383" i="2"/>
  <c r="E383" i="2"/>
  <c r="D383" i="2"/>
  <c r="C383" i="2"/>
  <c r="L382" i="2"/>
  <c r="J382" i="2"/>
  <c r="H382" i="2"/>
  <c r="G382" i="2"/>
  <c r="F382" i="2"/>
  <c r="E382" i="2"/>
  <c r="D382" i="2"/>
  <c r="C382" i="2"/>
  <c r="L381" i="2"/>
  <c r="J381" i="2"/>
  <c r="H381" i="2"/>
  <c r="G381" i="2"/>
  <c r="F381" i="2"/>
  <c r="E381" i="2"/>
  <c r="D381" i="2"/>
  <c r="C381" i="2"/>
  <c r="L380" i="2"/>
  <c r="J380" i="2"/>
  <c r="H380" i="2"/>
  <c r="G380" i="2"/>
  <c r="F380" i="2"/>
  <c r="E380" i="2"/>
  <c r="D380" i="2"/>
  <c r="C380" i="2"/>
  <c r="L379" i="2"/>
  <c r="J379" i="2"/>
  <c r="H379" i="2"/>
  <c r="G379" i="2"/>
  <c r="F379" i="2"/>
  <c r="E379" i="2"/>
  <c r="D379" i="2"/>
  <c r="C379" i="2"/>
  <c r="L378" i="2"/>
  <c r="J378" i="2"/>
  <c r="H378" i="2"/>
  <c r="G378" i="2"/>
  <c r="F378" i="2"/>
  <c r="E378" i="2"/>
  <c r="D378" i="2"/>
  <c r="C378" i="2"/>
  <c r="L377" i="2"/>
  <c r="J377" i="2"/>
  <c r="H377" i="2"/>
  <c r="G377" i="2"/>
  <c r="F377" i="2"/>
  <c r="E377" i="2"/>
  <c r="D377" i="2"/>
  <c r="C377" i="2"/>
  <c r="L376" i="2"/>
  <c r="J376" i="2"/>
  <c r="H376" i="2"/>
  <c r="G376" i="2"/>
  <c r="F376" i="2"/>
  <c r="E376" i="2"/>
  <c r="D376" i="2"/>
  <c r="C376" i="2"/>
  <c r="L375" i="2"/>
  <c r="J375" i="2"/>
  <c r="H375" i="2"/>
  <c r="G375" i="2"/>
  <c r="F375" i="2"/>
  <c r="E375" i="2"/>
  <c r="D375" i="2"/>
  <c r="C375" i="2"/>
  <c r="L374" i="2"/>
  <c r="J374" i="2"/>
  <c r="H374" i="2"/>
  <c r="G374" i="2"/>
  <c r="F374" i="2"/>
  <c r="E374" i="2"/>
  <c r="D374" i="2"/>
  <c r="C374" i="2"/>
  <c r="L373" i="2"/>
  <c r="J373" i="2"/>
  <c r="H373" i="2"/>
  <c r="G373" i="2"/>
  <c r="F373" i="2"/>
  <c r="E373" i="2"/>
  <c r="D373" i="2"/>
  <c r="C373" i="2"/>
  <c r="L372" i="2"/>
  <c r="J372" i="2"/>
  <c r="H372" i="2"/>
  <c r="G372" i="2"/>
  <c r="F372" i="2"/>
  <c r="E372" i="2"/>
  <c r="D372" i="2"/>
  <c r="C372" i="2"/>
  <c r="L371" i="2"/>
  <c r="J371" i="2"/>
  <c r="H371" i="2"/>
  <c r="G371" i="2"/>
  <c r="F371" i="2"/>
  <c r="E371" i="2"/>
  <c r="D371" i="2"/>
  <c r="C371" i="2"/>
  <c r="L370" i="2"/>
  <c r="J370" i="2"/>
  <c r="H370" i="2"/>
  <c r="G370" i="2"/>
  <c r="F370" i="2"/>
  <c r="E370" i="2"/>
  <c r="D370" i="2"/>
  <c r="C370" i="2"/>
  <c r="L369" i="2"/>
  <c r="J369" i="2"/>
  <c r="H369" i="2"/>
  <c r="G369" i="2"/>
  <c r="F369" i="2"/>
  <c r="E369" i="2"/>
  <c r="D369" i="2"/>
  <c r="C369" i="2"/>
  <c r="L368" i="2"/>
  <c r="J368" i="2"/>
  <c r="H368" i="2"/>
  <c r="G368" i="2"/>
  <c r="F368" i="2"/>
  <c r="E368" i="2"/>
  <c r="D368" i="2"/>
  <c r="C368" i="2"/>
  <c r="L367" i="2"/>
  <c r="J367" i="2"/>
  <c r="H367" i="2"/>
  <c r="G367" i="2"/>
  <c r="F367" i="2"/>
  <c r="E367" i="2"/>
  <c r="D367" i="2"/>
  <c r="C367" i="2"/>
  <c r="L366" i="2"/>
  <c r="J366" i="2"/>
  <c r="H366" i="2"/>
  <c r="G366" i="2"/>
  <c r="F366" i="2"/>
  <c r="E366" i="2"/>
  <c r="D366" i="2"/>
  <c r="C366" i="2"/>
  <c r="L365" i="2"/>
  <c r="J365" i="2"/>
  <c r="H365" i="2"/>
  <c r="G365" i="2"/>
  <c r="F365" i="2"/>
  <c r="E365" i="2"/>
  <c r="D365" i="2"/>
  <c r="C365" i="2"/>
  <c r="L364" i="2"/>
  <c r="J364" i="2"/>
  <c r="H364" i="2"/>
  <c r="G364" i="2"/>
  <c r="F364" i="2"/>
  <c r="E364" i="2"/>
  <c r="D364" i="2"/>
  <c r="C364" i="2"/>
  <c r="L363" i="2"/>
  <c r="J363" i="2"/>
  <c r="H363" i="2"/>
  <c r="G363" i="2"/>
  <c r="F363" i="2"/>
  <c r="E363" i="2"/>
  <c r="D363" i="2"/>
  <c r="C363" i="2"/>
  <c r="L362" i="2"/>
  <c r="J362" i="2"/>
  <c r="H362" i="2"/>
  <c r="G362" i="2"/>
  <c r="F362" i="2"/>
  <c r="E362" i="2"/>
  <c r="D362" i="2"/>
  <c r="C362" i="2"/>
  <c r="L361" i="2"/>
  <c r="J361" i="2"/>
  <c r="H361" i="2"/>
  <c r="G361" i="2"/>
  <c r="F361" i="2"/>
  <c r="E361" i="2"/>
  <c r="D361" i="2"/>
  <c r="C361" i="2"/>
  <c r="L360" i="2"/>
  <c r="J360" i="2"/>
  <c r="H360" i="2"/>
  <c r="G360" i="2"/>
  <c r="F360" i="2"/>
  <c r="E360" i="2"/>
  <c r="D360" i="2"/>
  <c r="C360" i="2"/>
  <c r="L359" i="2"/>
  <c r="J359" i="2"/>
  <c r="H359" i="2"/>
  <c r="G359" i="2"/>
  <c r="F359" i="2"/>
  <c r="E359" i="2"/>
  <c r="D359" i="2"/>
  <c r="C359" i="2"/>
  <c r="L358" i="2"/>
  <c r="J358" i="2"/>
  <c r="H358" i="2"/>
  <c r="G358" i="2"/>
  <c r="F358" i="2"/>
  <c r="E358" i="2"/>
  <c r="D358" i="2"/>
  <c r="C358" i="2"/>
  <c r="L357" i="2"/>
  <c r="J357" i="2"/>
  <c r="H357" i="2"/>
  <c r="G357" i="2"/>
  <c r="F357" i="2"/>
  <c r="E357" i="2"/>
  <c r="D357" i="2"/>
  <c r="C357" i="2"/>
  <c r="L356" i="2"/>
  <c r="J356" i="2"/>
  <c r="H356" i="2"/>
  <c r="G356" i="2"/>
  <c r="F356" i="2"/>
  <c r="E356" i="2"/>
  <c r="D356" i="2"/>
  <c r="C356" i="2"/>
  <c r="L355" i="2"/>
  <c r="J355" i="2"/>
  <c r="H355" i="2"/>
  <c r="G355" i="2"/>
  <c r="F355" i="2"/>
  <c r="E355" i="2"/>
  <c r="D355" i="2"/>
  <c r="C355" i="2"/>
  <c r="L354" i="2"/>
  <c r="J354" i="2"/>
  <c r="H354" i="2"/>
  <c r="G354" i="2"/>
  <c r="F354" i="2"/>
  <c r="E354" i="2"/>
  <c r="D354" i="2"/>
  <c r="C354" i="2"/>
  <c r="L353" i="2"/>
  <c r="J353" i="2"/>
  <c r="H353" i="2"/>
  <c r="G353" i="2"/>
  <c r="F353" i="2"/>
  <c r="E353" i="2"/>
  <c r="D353" i="2"/>
  <c r="C353" i="2"/>
  <c r="L352" i="2"/>
  <c r="J352" i="2"/>
  <c r="H352" i="2"/>
  <c r="G352" i="2"/>
  <c r="F352" i="2"/>
  <c r="E352" i="2"/>
  <c r="D352" i="2"/>
  <c r="C352" i="2"/>
  <c r="L351" i="2"/>
  <c r="J351" i="2"/>
  <c r="H351" i="2"/>
  <c r="G351" i="2"/>
  <c r="F351" i="2"/>
  <c r="E351" i="2"/>
  <c r="D351" i="2"/>
  <c r="C351" i="2"/>
  <c r="L350" i="2"/>
  <c r="J350" i="2"/>
  <c r="H350" i="2"/>
  <c r="G350" i="2"/>
  <c r="F350" i="2"/>
  <c r="E350" i="2"/>
  <c r="D350" i="2"/>
  <c r="C350" i="2"/>
  <c r="L349" i="2"/>
  <c r="J349" i="2"/>
  <c r="H349" i="2"/>
  <c r="G349" i="2"/>
  <c r="F349" i="2"/>
  <c r="E349" i="2"/>
  <c r="D349" i="2"/>
  <c r="C349" i="2"/>
  <c r="L348" i="2"/>
  <c r="J348" i="2"/>
  <c r="H348" i="2"/>
  <c r="G348" i="2"/>
  <c r="F348" i="2"/>
  <c r="E348" i="2"/>
  <c r="D348" i="2"/>
  <c r="C348" i="2"/>
  <c r="L347" i="2"/>
  <c r="J347" i="2"/>
  <c r="H347" i="2"/>
  <c r="G347" i="2"/>
  <c r="F347" i="2"/>
  <c r="E347" i="2"/>
  <c r="D347" i="2"/>
  <c r="C347" i="2"/>
  <c r="L346" i="2"/>
  <c r="J346" i="2"/>
  <c r="H346" i="2"/>
  <c r="G346" i="2"/>
  <c r="F346" i="2"/>
  <c r="E346" i="2"/>
  <c r="D346" i="2"/>
  <c r="C346" i="2"/>
  <c r="L345" i="2"/>
  <c r="J345" i="2"/>
  <c r="H345" i="2"/>
  <c r="G345" i="2"/>
  <c r="F345" i="2"/>
  <c r="E345" i="2"/>
  <c r="D345" i="2"/>
  <c r="C345" i="2"/>
  <c r="L344" i="2"/>
  <c r="J344" i="2"/>
  <c r="H344" i="2"/>
  <c r="G344" i="2"/>
  <c r="F344" i="2"/>
  <c r="E344" i="2"/>
  <c r="D344" i="2"/>
  <c r="C344" i="2"/>
  <c r="L343" i="2"/>
  <c r="J343" i="2"/>
  <c r="H343" i="2"/>
  <c r="G343" i="2"/>
  <c r="F343" i="2"/>
  <c r="E343" i="2"/>
  <c r="D343" i="2"/>
  <c r="C343" i="2"/>
  <c r="L342" i="2"/>
  <c r="J342" i="2"/>
  <c r="H342" i="2"/>
  <c r="G342" i="2"/>
  <c r="F342" i="2"/>
  <c r="E342" i="2"/>
  <c r="D342" i="2"/>
  <c r="C342" i="2"/>
  <c r="L341" i="2"/>
  <c r="J341" i="2"/>
  <c r="H341" i="2"/>
  <c r="G341" i="2"/>
  <c r="F341" i="2"/>
  <c r="E341" i="2"/>
  <c r="D341" i="2"/>
  <c r="C341" i="2"/>
  <c r="L340" i="2"/>
  <c r="J340" i="2"/>
  <c r="H340" i="2"/>
  <c r="G340" i="2"/>
  <c r="F340" i="2"/>
  <c r="E340" i="2"/>
  <c r="D340" i="2"/>
  <c r="C340" i="2"/>
  <c r="L339" i="2"/>
  <c r="J339" i="2"/>
  <c r="H339" i="2"/>
  <c r="G339" i="2"/>
  <c r="F339" i="2"/>
  <c r="E339" i="2"/>
  <c r="D339" i="2"/>
  <c r="C339" i="2"/>
  <c r="L338" i="2"/>
  <c r="J338" i="2"/>
  <c r="H338" i="2"/>
  <c r="G338" i="2"/>
  <c r="F338" i="2"/>
  <c r="E338" i="2"/>
  <c r="D338" i="2"/>
  <c r="C338" i="2"/>
  <c r="L337" i="2"/>
  <c r="J337" i="2"/>
  <c r="H337" i="2"/>
  <c r="G337" i="2"/>
  <c r="F337" i="2"/>
  <c r="E337" i="2"/>
  <c r="D337" i="2"/>
  <c r="C337" i="2"/>
  <c r="L336" i="2"/>
  <c r="J336" i="2"/>
  <c r="H336" i="2"/>
  <c r="G336" i="2"/>
  <c r="F336" i="2"/>
  <c r="E336" i="2"/>
  <c r="D336" i="2"/>
  <c r="C336" i="2"/>
  <c r="L335" i="2"/>
  <c r="J335" i="2"/>
  <c r="H335" i="2"/>
  <c r="G335" i="2"/>
  <c r="F335" i="2"/>
  <c r="E335" i="2"/>
  <c r="D335" i="2"/>
  <c r="C335" i="2"/>
  <c r="L334" i="2"/>
  <c r="J334" i="2"/>
  <c r="H334" i="2"/>
  <c r="G334" i="2"/>
  <c r="F334" i="2"/>
  <c r="E334" i="2"/>
  <c r="D334" i="2"/>
  <c r="C334" i="2"/>
  <c r="L333" i="2"/>
  <c r="J333" i="2"/>
  <c r="H333" i="2"/>
  <c r="G333" i="2"/>
  <c r="F333" i="2"/>
  <c r="E333" i="2"/>
  <c r="D333" i="2"/>
  <c r="C333" i="2"/>
  <c r="L332" i="2"/>
  <c r="J332" i="2"/>
  <c r="H332" i="2"/>
  <c r="G332" i="2"/>
  <c r="F332" i="2"/>
  <c r="E332" i="2"/>
  <c r="D332" i="2"/>
  <c r="C332" i="2"/>
  <c r="L331" i="2"/>
  <c r="J331" i="2"/>
  <c r="H331" i="2"/>
  <c r="G331" i="2"/>
  <c r="F331" i="2"/>
  <c r="E331" i="2"/>
  <c r="D331" i="2"/>
  <c r="C331" i="2"/>
  <c r="L330" i="2"/>
  <c r="J330" i="2"/>
  <c r="H330" i="2"/>
  <c r="G330" i="2"/>
  <c r="F330" i="2"/>
  <c r="E330" i="2"/>
  <c r="D330" i="2"/>
  <c r="C330" i="2"/>
  <c r="L329" i="2"/>
  <c r="J329" i="2"/>
  <c r="H329" i="2"/>
  <c r="G329" i="2"/>
  <c r="F329" i="2"/>
  <c r="E329" i="2"/>
  <c r="D329" i="2"/>
  <c r="C329" i="2"/>
  <c r="L328" i="2"/>
  <c r="J328" i="2"/>
  <c r="H328" i="2"/>
  <c r="G328" i="2"/>
  <c r="F328" i="2"/>
  <c r="E328" i="2"/>
  <c r="D328" i="2"/>
  <c r="C328" i="2"/>
  <c r="L327" i="2"/>
  <c r="J327" i="2"/>
  <c r="H327" i="2"/>
  <c r="G327" i="2"/>
  <c r="F327" i="2"/>
  <c r="E327" i="2"/>
  <c r="D327" i="2"/>
  <c r="C327" i="2"/>
  <c r="L326" i="2"/>
  <c r="J326" i="2"/>
  <c r="H326" i="2"/>
  <c r="G326" i="2"/>
  <c r="F326" i="2"/>
  <c r="E326" i="2"/>
  <c r="D326" i="2"/>
  <c r="C326" i="2"/>
  <c r="L325" i="2"/>
  <c r="J325" i="2"/>
  <c r="H325" i="2"/>
  <c r="G325" i="2"/>
  <c r="F325" i="2"/>
  <c r="E325" i="2"/>
  <c r="D325" i="2"/>
  <c r="C325" i="2"/>
  <c r="L324" i="2"/>
  <c r="J324" i="2"/>
  <c r="H324" i="2"/>
  <c r="G324" i="2"/>
  <c r="F324" i="2"/>
  <c r="E324" i="2"/>
  <c r="D324" i="2"/>
  <c r="C324" i="2"/>
  <c r="L323" i="2"/>
  <c r="J323" i="2"/>
  <c r="H323" i="2"/>
  <c r="G323" i="2"/>
  <c r="F323" i="2"/>
  <c r="E323" i="2"/>
  <c r="D323" i="2"/>
  <c r="C323" i="2"/>
  <c r="L322" i="2"/>
  <c r="J322" i="2"/>
  <c r="H322" i="2"/>
  <c r="G322" i="2"/>
  <c r="F322" i="2"/>
  <c r="E322" i="2"/>
  <c r="D322" i="2"/>
  <c r="C322" i="2"/>
  <c r="L321" i="2"/>
  <c r="J321" i="2"/>
  <c r="H321" i="2"/>
  <c r="G321" i="2"/>
  <c r="F321" i="2"/>
  <c r="E321" i="2"/>
  <c r="D321" i="2"/>
  <c r="C321" i="2"/>
  <c r="L320" i="2"/>
  <c r="J320" i="2"/>
  <c r="H320" i="2"/>
  <c r="G320" i="2"/>
  <c r="F320" i="2"/>
  <c r="E320" i="2"/>
  <c r="D320" i="2"/>
  <c r="C320" i="2"/>
  <c r="L319" i="2"/>
  <c r="J319" i="2"/>
  <c r="H319" i="2"/>
  <c r="G319" i="2"/>
  <c r="F319" i="2"/>
  <c r="E319" i="2"/>
  <c r="D319" i="2"/>
  <c r="C319" i="2"/>
  <c r="L318" i="2"/>
  <c r="J318" i="2"/>
  <c r="H318" i="2"/>
  <c r="G318" i="2"/>
  <c r="F318" i="2"/>
  <c r="E318" i="2"/>
  <c r="D318" i="2"/>
  <c r="C318" i="2"/>
  <c r="L317" i="2"/>
  <c r="J317" i="2"/>
  <c r="H317" i="2"/>
  <c r="G317" i="2"/>
  <c r="F317" i="2"/>
  <c r="E317" i="2"/>
  <c r="D317" i="2"/>
  <c r="C317" i="2"/>
  <c r="L316" i="2"/>
  <c r="J316" i="2"/>
  <c r="H316" i="2"/>
  <c r="G316" i="2"/>
  <c r="F316" i="2"/>
  <c r="E316" i="2"/>
  <c r="D316" i="2"/>
  <c r="C316" i="2"/>
  <c r="L315" i="2"/>
  <c r="J315" i="2"/>
  <c r="H315" i="2"/>
  <c r="G315" i="2"/>
  <c r="F315" i="2"/>
  <c r="E315" i="2"/>
  <c r="D315" i="2"/>
  <c r="C315" i="2"/>
  <c r="L314" i="2"/>
  <c r="J314" i="2"/>
  <c r="H314" i="2"/>
  <c r="G314" i="2"/>
  <c r="F314" i="2"/>
  <c r="E314" i="2"/>
  <c r="D314" i="2"/>
  <c r="C314" i="2"/>
  <c r="L313" i="2"/>
  <c r="J313" i="2"/>
  <c r="H313" i="2"/>
  <c r="G313" i="2"/>
  <c r="F313" i="2"/>
  <c r="E313" i="2"/>
  <c r="D313" i="2"/>
  <c r="C313" i="2"/>
  <c r="L312" i="2"/>
  <c r="J312" i="2"/>
  <c r="H312" i="2"/>
  <c r="G312" i="2"/>
  <c r="F312" i="2"/>
  <c r="E312" i="2"/>
  <c r="D312" i="2"/>
  <c r="C312" i="2"/>
  <c r="L311" i="2"/>
  <c r="J311" i="2"/>
  <c r="H311" i="2"/>
  <c r="G311" i="2"/>
  <c r="F311" i="2"/>
  <c r="E311" i="2"/>
  <c r="D311" i="2"/>
  <c r="C311" i="2"/>
  <c r="L310" i="2"/>
  <c r="J310" i="2"/>
  <c r="H310" i="2"/>
  <c r="G310" i="2"/>
  <c r="F310" i="2"/>
  <c r="E310" i="2"/>
  <c r="D310" i="2"/>
  <c r="C310" i="2"/>
  <c r="L309" i="2"/>
  <c r="J309" i="2"/>
  <c r="H309" i="2"/>
  <c r="G309" i="2"/>
  <c r="F309" i="2"/>
  <c r="E309" i="2"/>
  <c r="D309" i="2"/>
  <c r="C309" i="2"/>
  <c r="L308" i="2"/>
  <c r="J308" i="2"/>
  <c r="H308" i="2"/>
  <c r="G308" i="2"/>
  <c r="F308" i="2"/>
  <c r="E308" i="2"/>
  <c r="D308" i="2"/>
  <c r="C308" i="2"/>
  <c r="L307" i="2"/>
  <c r="J307" i="2"/>
  <c r="H307" i="2"/>
  <c r="G307" i="2"/>
  <c r="F307" i="2"/>
  <c r="E307" i="2"/>
  <c r="D307" i="2"/>
  <c r="C307" i="2"/>
  <c r="L306" i="2"/>
  <c r="J306" i="2"/>
  <c r="H306" i="2"/>
  <c r="G306" i="2"/>
  <c r="F306" i="2"/>
  <c r="E306" i="2"/>
  <c r="D306" i="2"/>
  <c r="C306" i="2"/>
  <c r="L305" i="2"/>
  <c r="J305" i="2"/>
  <c r="H305" i="2"/>
  <c r="G305" i="2"/>
  <c r="F305" i="2"/>
  <c r="E305" i="2"/>
  <c r="D305" i="2"/>
  <c r="C305" i="2"/>
  <c r="L304" i="2"/>
  <c r="J304" i="2"/>
  <c r="H304" i="2"/>
  <c r="G304" i="2"/>
  <c r="F304" i="2"/>
  <c r="E304" i="2"/>
  <c r="D304" i="2"/>
  <c r="C304" i="2"/>
  <c r="L303" i="2"/>
  <c r="J303" i="2"/>
  <c r="H303" i="2"/>
  <c r="G303" i="2"/>
  <c r="F303" i="2"/>
  <c r="E303" i="2"/>
  <c r="D303" i="2"/>
  <c r="C303" i="2"/>
  <c r="L302" i="2"/>
  <c r="J302" i="2"/>
  <c r="H302" i="2"/>
  <c r="G302" i="2"/>
  <c r="F302" i="2"/>
  <c r="E302" i="2"/>
  <c r="D302" i="2"/>
  <c r="C302" i="2"/>
  <c r="L301" i="2"/>
  <c r="J301" i="2"/>
  <c r="H301" i="2"/>
  <c r="G301" i="2"/>
  <c r="F301" i="2"/>
  <c r="E301" i="2"/>
  <c r="D301" i="2"/>
  <c r="C301" i="2"/>
  <c r="L300" i="2"/>
  <c r="J300" i="2"/>
  <c r="H300" i="2"/>
  <c r="G300" i="2"/>
  <c r="F300" i="2"/>
  <c r="E300" i="2"/>
  <c r="D300" i="2"/>
  <c r="C300" i="2"/>
  <c r="L299" i="2"/>
  <c r="J299" i="2"/>
  <c r="H299" i="2"/>
  <c r="G299" i="2"/>
  <c r="F299" i="2"/>
  <c r="E299" i="2"/>
  <c r="D299" i="2"/>
  <c r="C299" i="2"/>
  <c r="L298" i="2"/>
  <c r="J298" i="2"/>
  <c r="H298" i="2"/>
  <c r="G298" i="2"/>
  <c r="F298" i="2"/>
  <c r="E298" i="2"/>
  <c r="D298" i="2"/>
  <c r="C298" i="2"/>
  <c r="L297" i="2"/>
  <c r="J297" i="2"/>
  <c r="H297" i="2"/>
  <c r="G297" i="2"/>
  <c r="F297" i="2"/>
  <c r="E297" i="2"/>
  <c r="D297" i="2"/>
  <c r="C297" i="2"/>
  <c r="L296" i="2"/>
  <c r="J296" i="2"/>
  <c r="H296" i="2"/>
  <c r="G296" i="2"/>
  <c r="F296" i="2"/>
  <c r="E296" i="2"/>
  <c r="D296" i="2"/>
  <c r="C296" i="2"/>
  <c r="L295" i="2"/>
  <c r="J295" i="2"/>
  <c r="H295" i="2"/>
  <c r="G295" i="2"/>
  <c r="F295" i="2"/>
  <c r="E295" i="2"/>
  <c r="D295" i="2"/>
  <c r="C295" i="2"/>
  <c r="L294" i="2"/>
  <c r="J294" i="2"/>
  <c r="H294" i="2"/>
  <c r="G294" i="2"/>
  <c r="F294" i="2"/>
  <c r="E294" i="2"/>
  <c r="D294" i="2"/>
  <c r="C294" i="2"/>
  <c r="L293" i="2"/>
  <c r="J293" i="2"/>
  <c r="H293" i="2"/>
  <c r="G293" i="2"/>
  <c r="F293" i="2"/>
  <c r="E293" i="2"/>
  <c r="D293" i="2"/>
  <c r="C293" i="2"/>
  <c r="L292" i="2"/>
  <c r="J292" i="2"/>
  <c r="H292" i="2"/>
  <c r="G292" i="2"/>
  <c r="F292" i="2"/>
  <c r="E292" i="2"/>
  <c r="D292" i="2"/>
  <c r="C292" i="2"/>
  <c r="L291" i="2"/>
  <c r="J291" i="2"/>
  <c r="H291" i="2"/>
  <c r="G291" i="2"/>
  <c r="F291" i="2"/>
  <c r="E291" i="2"/>
  <c r="D291" i="2"/>
  <c r="C291" i="2"/>
  <c r="L290" i="2"/>
  <c r="J290" i="2"/>
  <c r="H290" i="2"/>
  <c r="G290" i="2"/>
  <c r="F290" i="2"/>
  <c r="E290" i="2"/>
  <c r="D290" i="2"/>
  <c r="C290" i="2"/>
  <c r="L289" i="2"/>
  <c r="J289" i="2"/>
  <c r="H289" i="2"/>
  <c r="G289" i="2"/>
  <c r="F289" i="2"/>
  <c r="E289" i="2"/>
  <c r="D289" i="2"/>
  <c r="C289" i="2"/>
  <c r="L288" i="2"/>
  <c r="J288" i="2"/>
  <c r="H288" i="2"/>
  <c r="G288" i="2"/>
  <c r="F288" i="2"/>
  <c r="E288" i="2"/>
  <c r="D288" i="2"/>
  <c r="C288" i="2"/>
  <c r="L287" i="2"/>
  <c r="J287" i="2"/>
  <c r="H287" i="2"/>
  <c r="G287" i="2"/>
  <c r="F287" i="2"/>
  <c r="E287" i="2"/>
  <c r="D287" i="2"/>
  <c r="C287" i="2"/>
  <c r="L286" i="2"/>
  <c r="J286" i="2"/>
  <c r="H286" i="2"/>
  <c r="G286" i="2"/>
  <c r="F286" i="2"/>
  <c r="E286" i="2"/>
  <c r="D286" i="2"/>
  <c r="C286" i="2"/>
  <c r="L285" i="2"/>
  <c r="J285" i="2"/>
  <c r="H285" i="2"/>
  <c r="G285" i="2"/>
  <c r="F285" i="2"/>
  <c r="E285" i="2"/>
  <c r="D285" i="2"/>
  <c r="C285" i="2"/>
  <c r="L284" i="2"/>
  <c r="J284" i="2"/>
  <c r="H284" i="2"/>
  <c r="G284" i="2"/>
  <c r="F284" i="2"/>
  <c r="E284" i="2"/>
  <c r="D284" i="2"/>
  <c r="C284" i="2"/>
  <c r="L283" i="2"/>
  <c r="J283" i="2"/>
  <c r="H283" i="2"/>
  <c r="G283" i="2"/>
  <c r="F283" i="2"/>
  <c r="E283" i="2"/>
  <c r="D283" i="2"/>
  <c r="C283" i="2"/>
  <c r="L282" i="2"/>
  <c r="J282" i="2"/>
  <c r="H282" i="2"/>
  <c r="G282" i="2"/>
  <c r="F282" i="2"/>
  <c r="E282" i="2"/>
  <c r="D282" i="2"/>
  <c r="C282" i="2"/>
  <c r="L281" i="2"/>
  <c r="J281" i="2"/>
  <c r="H281" i="2"/>
  <c r="G281" i="2"/>
  <c r="F281" i="2"/>
  <c r="E281" i="2"/>
  <c r="D281" i="2"/>
  <c r="C281" i="2"/>
  <c r="L280" i="2"/>
  <c r="J280" i="2"/>
  <c r="H280" i="2"/>
  <c r="G280" i="2"/>
  <c r="F280" i="2"/>
  <c r="E280" i="2"/>
  <c r="D280" i="2"/>
  <c r="C280" i="2"/>
  <c r="L279" i="2"/>
  <c r="J279" i="2"/>
  <c r="H279" i="2"/>
  <c r="G279" i="2"/>
  <c r="F279" i="2"/>
  <c r="E279" i="2"/>
  <c r="D279" i="2"/>
  <c r="C279" i="2"/>
  <c r="L278" i="2"/>
  <c r="J278" i="2"/>
  <c r="H278" i="2"/>
  <c r="G278" i="2"/>
  <c r="F278" i="2"/>
  <c r="E278" i="2"/>
  <c r="D278" i="2"/>
  <c r="C278" i="2"/>
  <c r="L277" i="2"/>
  <c r="J277" i="2"/>
  <c r="H277" i="2"/>
  <c r="G277" i="2"/>
  <c r="F277" i="2"/>
  <c r="E277" i="2"/>
  <c r="D277" i="2"/>
  <c r="C277" i="2"/>
  <c r="L276" i="2"/>
  <c r="J276" i="2"/>
  <c r="H276" i="2"/>
  <c r="G276" i="2"/>
  <c r="F276" i="2"/>
  <c r="E276" i="2"/>
  <c r="D276" i="2"/>
  <c r="C276" i="2"/>
  <c r="L275" i="2"/>
  <c r="J275" i="2"/>
  <c r="H275" i="2"/>
  <c r="G275" i="2"/>
  <c r="F275" i="2"/>
  <c r="E275" i="2"/>
  <c r="D275" i="2"/>
  <c r="C275" i="2"/>
  <c r="L274" i="2"/>
  <c r="J274" i="2"/>
  <c r="H274" i="2"/>
  <c r="G274" i="2"/>
  <c r="F274" i="2"/>
  <c r="E274" i="2"/>
  <c r="D274" i="2"/>
  <c r="C274" i="2"/>
  <c r="L273" i="2"/>
  <c r="J273" i="2"/>
  <c r="H273" i="2"/>
  <c r="G273" i="2"/>
  <c r="F273" i="2"/>
  <c r="E273" i="2"/>
  <c r="D273" i="2"/>
  <c r="C273" i="2"/>
  <c r="L272" i="2"/>
  <c r="J272" i="2"/>
  <c r="H272" i="2"/>
  <c r="G272" i="2"/>
  <c r="F272" i="2"/>
  <c r="E272" i="2"/>
  <c r="D272" i="2"/>
  <c r="C272" i="2"/>
  <c r="L271" i="2"/>
  <c r="J271" i="2"/>
  <c r="H271" i="2"/>
  <c r="G271" i="2"/>
  <c r="F271" i="2"/>
  <c r="E271" i="2"/>
  <c r="D271" i="2"/>
  <c r="C271" i="2"/>
  <c r="L270" i="2"/>
  <c r="J270" i="2"/>
  <c r="H270" i="2"/>
  <c r="G270" i="2"/>
  <c r="F270" i="2"/>
  <c r="E270" i="2"/>
  <c r="D270" i="2"/>
  <c r="C270" i="2"/>
  <c r="L269" i="2"/>
  <c r="J269" i="2"/>
  <c r="H269" i="2"/>
  <c r="G269" i="2"/>
  <c r="F269" i="2"/>
  <c r="E269" i="2"/>
  <c r="D269" i="2"/>
  <c r="C269" i="2"/>
  <c r="L268" i="2"/>
  <c r="J268" i="2"/>
  <c r="H268" i="2"/>
  <c r="G268" i="2"/>
  <c r="F268" i="2"/>
  <c r="E268" i="2"/>
  <c r="D268" i="2"/>
  <c r="C268" i="2"/>
  <c r="L267" i="2"/>
  <c r="J267" i="2"/>
  <c r="H267" i="2"/>
  <c r="G267" i="2"/>
  <c r="F267" i="2"/>
  <c r="E267" i="2"/>
  <c r="D267" i="2"/>
  <c r="C267" i="2"/>
  <c r="L266" i="2"/>
  <c r="J266" i="2"/>
  <c r="H266" i="2"/>
  <c r="G266" i="2"/>
  <c r="F266" i="2"/>
  <c r="E266" i="2"/>
  <c r="D266" i="2"/>
  <c r="C266" i="2"/>
  <c r="L265" i="2"/>
  <c r="J265" i="2"/>
  <c r="H265" i="2"/>
  <c r="G265" i="2"/>
  <c r="F265" i="2"/>
  <c r="E265" i="2"/>
  <c r="D265" i="2"/>
  <c r="C265" i="2"/>
  <c r="L264" i="2"/>
  <c r="J264" i="2"/>
  <c r="H264" i="2"/>
  <c r="G264" i="2"/>
  <c r="F264" i="2"/>
  <c r="E264" i="2"/>
  <c r="D264" i="2"/>
  <c r="C264" i="2"/>
  <c r="L263" i="2"/>
  <c r="J263" i="2"/>
  <c r="H263" i="2"/>
  <c r="G263" i="2"/>
  <c r="F263" i="2"/>
  <c r="E263" i="2"/>
  <c r="D263" i="2"/>
  <c r="C263" i="2"/>
  <c r="L262" i="2"/>
  <c r="J262" i="2"/>
  <c r="H262" i="2"/>
  <c r="G262" i="2"/>
  <c r="F262" i="2"/>
  <c r="E262" i="2"/>
  <c r="D262" i="2"/>
  <c r="C262" i="2"/>
  <c r="L261" i="2"/>
  <c r="J261" i="2"/>
  <c r="H261" i="2"/>
  <c r="G261" i="2"/>
  <c r="F261" i="2"/>
  <c r="E261" i="2"/>
  <c r="D261" i="2"/>
  <c r="C261" i="2"/>
  <c r="L260" i="2"/>
  <c r="J260" i="2"/>
  <c r="H260" i="2"/>
  <c r="G260" i="2"/>
  <c r="F260" i="2"/>
  <c r="E260" i="2"/>
  <c r="D260" i="2"/>
  <c r="C260" i="2"/>
  <c r="L259" i="2"/>
  <c r="J259" i="2"/>
  <c r="H259" i="2"/>
  <c r="G259" i="2"/>
  <c r="F259" i="2"/>
  <c r="E259" i="2"/>
  <c r="D259" i="2"/>
  <c r="C259" i="2"/>
  <c r="L258" i="2"/>
  <c r="J258" i="2"/>
  <c r="H258" i="2"/>
  <c r="G258" i="2"/>
  <c r="F258" i="2"/>
  <c r="E258" i="2"/>
  <c r="D258" i="2"/>
  <c r="C258" i="2"/>
  <c r="L257" i="2"/>
  <c r="J257" i="2"/>
  <c r="H257" i="2"/>
  <c r="G257" i="2"/>
  <c r="F257" i="2"/>
  <c r="E257" i="2"/>
  <c r="D257" i="2"/>
  <c r="C257" i="2"/>
  <c r="L256" i="2"/>
  <c r="J256" i="2"/>
  <c r="H256" i="2"/>
  <c r="G256" i="2"/>
  <c r="F256" i="2"/>
  <c r="E256" i="2"/>
  <c r="D256" i="2"/>
  <c r="C256" i="2"/>
  <c r="L255" i="2"/>
  <c r="J255" i="2"/>
  <c r="H255" i="2"/>
  <c r="G255" i="2"/>
  <c r="F255" i="2"/>
  <c r="E255" i="2"/>
  <c r="D255" i="2"/>
  <c r="C255" i="2"/>
  <c r="L254" i="2"/>
  <c r="J254" i="2"/>
  <c r="H254" i="2"/>
  <c r="G254" i="2"/>
  <c r="F254" i="2"/>
  <c r="E254" i="2"/>
  <c r="D254" i="2"/>
  <c r="C254" i="2"/>
  <c r="L253" i="2"/>
  <c r="K253" i="2"/>
  <c r="J253" i="2"/>
  <c r="H253" i="2"/>
  <c r="G253" i="2"/>
  <c r="F253" i="2"/>
  <c r="E253" i="2"/>
  <c r="D253" i="2"/>
  <c r="C253" i="2"/>
  <c r="L252" i="2"/>
  <c r="K252" i="2"/>
  <c r="J252" i="2"/>
  <c r="H252" i="2"/>
  <c r="G252" i="2"/>
  <c r="F252" i="2"/>
  <c r="E252" i="2"/>
  <c r="D252" i="2"/>
  <c r="C252" i="2"/>
  <c r="L251" i="2"/>
  <c r="J251" i="2"/>
  <c r="H251" i="2"/>
  <c r="G251" i="2"/>
  <c r="F251" i="2"/>
  <c r="E251" i="2"/>
  <c r="D251" i="2"/>
  <c r="C251" i="2"/>
  <c r="L250" i="2"/>
  <c r="J250" i="2"/>
  <c r="H250" i="2"/>
  <c r="G250" i="2"/>
  <c r="F250" i="2"/>
  <c r="E250" i="2"/>
  <c r="D250" i="2"/>
  <c r="C250" i="2"/>
  <c r="L249" i="2"/>
  <c r="K249" i="2"/>
  <c r="J249" i="2"/>
  <c r="H249" i="2"/>
  <c r="G249" i="2"/>
  <c r="F249" i="2"/>
  <c r="E249" i="2"/>
  <c r="D249" i="2"/>
  <c r="C249" i="2"/>
  <c r="L248" i="2"/>
  <c r="J248" i="2"/>
  <c r="H248" i="2"/>
  <c r="G248" i="2"/>
  <c r="F248" i="2"/>
  <c r="E248" i="2"/>
  <c r="D248" i="2"/>
  <c r="C248" i="2"/>
  <c r="L247" i="2"/>
  <c r="J247" i="2"/>
  <c r="H247" i="2"/>
  <c r="G247" i="2"/>
  <c r="F247" i="2"/>
  <c r="E247" i="2"/>
  <c r="D247" i="2"/>
  <c r="C247" i="2"/>
  <c r="L246" i="2"/>
  <c r="K246" i="2"/>
  <c r="J246" i="2"/>
  <c r="H246" i="2"/>
  <c r="G246" i="2"/>
  <c r="F246" i="2"/>
  <c r="E246" i="2"/>
  <c r="D246" i="2"/>
  <c r="C246" i="2"/>
  <c r="L245" i="2"/>
  <c r="K245" i="2"/>
  <c r="J245" i="2"/>
  <c r="H245" i="2"/>
  <c r="G245" i="2"/>
  <c r="F245" i="2"/>
  <c r="E245" i="2"/>
  <c r="D245" i="2"/>
  <c r="C245" i="2"/>
  <c r="L244" i="2"/>
  <c r="K244" i="2"/>
  <c r="J244" i="2"/>
  <c r="H244" i="2"/>
  <c r="G244" i="2"/>
  <c r="F244" i="2"/>
  <c r="E244" i="2"/>
  <c r="D244" i="2"/>
  <c r="C244" i="2"/>
  <c r="L243" i="2"/>
  <c r="K243" i="2"/>
  <c r="J243" i="2"/>
  <c r="H243" i="2"/>
  <c r="G243" i="2"/>
  <c r="F243" i="2"/>
  <c r="E243" i="2"/>
  <c r="D243" i="2"/>
  <c r="C243" i="2"/>
  <c r="L242" i="2"/>
  <c r="K242" i="2"/>
  <c r="J242" i="2"/>
  <c r="H242" i="2"/>
  <c r="G242" i="2"/>
  <c r="F242" i="2"/>
  <c r="E242" i="2"/>
  <c r="D242" i="2"/>
  <c r="C242" i="2"/>
  <c r="L241" i="2"/>
  <c r="K241" i="2"/>
  <c r="J241" i="2"/>
  <c r="H241" i="2"/>
  <c r="G241" i="2"/>
  <c r="F241" i="2"/>
  <c r="E241" i="2"/>
  <c r="D241" i="2"/>
  <c r="C241" i="2"/>
  <c r="L240" i="2"/>
  <c r="K240" i="2"/>
  <c r="J240" i="2"/>
  <c r="H240" i="2"/>
  <c r="G240" i="2"/>
  <c r="F240" i="2"/>
  <c r="E240" i="2"/>
  <c r="D240" i="2"/>
  <c r="C240" i="2"/>
  <c r="L239" i="2"/>
  <c r="K239" i="2"/>
  <c r="J239" i="2"/>
  <c r="H239" i="2"/>
  <c r="G239" i="2"/>
  <c r="F239" i="2"/>
  <c r="E239" i="2"/>
  <c r="D239" i="2"/>
  <c r="C239" i="2"/>
  <c r="L238" i="2"/>
  <c r="K238" i="2"/>
  <c r="J238" i="2"/>
  <c r="H238" i="2"/>
  <c r="G238" i="2"/>
  <c r="F238" i="2"/>
  <c r="E238" i="2"/>
  <c r="D238" i="2"/>
  <c r="C238" i="2"/>
  <c r="L237" i="2"/>
  <c r="K237" i="2"/>
  <c r="J237" i="2"/>
  <c r="H237" i="2"/>
  <c r="G237" i="2"/>
  <c r="F237" i="2"/>
  <c r="E237" i="2"/>
  <c r="D237" i="2"/>
  <c r="C237" i="2"/>
  <c r="L236" i="2"/>
  <c r="K236" i="2"/>
  <c r="J236" i="2"/>
  <c r="H236" i="2"/>
  <c r="G236" i="2"/>
  <c r="F236" i="2"/>
  <c r="E236" i="2"/>
  <c r="D236" i="2"/>
  <c r="C236" i="2"/>
  <c r="L235" i="2"/>
  <c r="K235" i="2"/>
  <c r="J235" i="2"/>
  <c r="H235" i="2"/>
  <c r="G235" i="2"/>
  <c r="F235" i="2"/>
  <c r="E235" i="2"/>
  <c r="D235" i="2"/>
  <c r="C235" i="2"/>
  <c r="L234" i="2"/>
  <c r="K234" i="2"/>
  <c r="J234" i="2"/>
  <c r="H234" i="2"/>
  <c r="G234" i="2"/>
  <c r="F234" i="2"/>
  <c r="E234" i="2"/>
  <c r="D234" i="2"/>
  <c r="C234" i="2"/>
  <c r="L233" i="2"/>
  <c r="K233" i="2"/>
  <c r="J233" i="2"/>
  <c r="H233" i="2"/>
  <c r="G233" i="2"/>
  <c r="F233" i="2"/>
  <c r="E233" i="2"/>
  <c r="D233" i="2"/>
  <c r="C233" i="2"/>
  <c r="L232" i="2"/>
  <c r="K232" i="2"/>
  <c r="J232" i="2"/>
  <c r="H232" i="2"/>
  <c r="G232" i="2"/>
  <c r="F232" i="2"/>
  <c r="E232" i="2"/>
  <c r="D232" i="2"/>
  <c r="C232" i="2"/>
  <c r="L231" i="2"/>
  <c r="K231" i="2"/>
  <c r="J231" i="2"/>
  <c r="H231" i="2"/>
  <c r="G231" i="2"/>
  <c r="F231" i="2"/>
  <c r="E231" i="2"/>
  <c r="D231" i="2"/>
  <c r="C231" i="2"/>
  <c r="L230" i="2"/>
  <c r="K230" i="2"/>
  <c r="J230" i="2"/>
  <c r="H230" i="2"/>
  <c r="G230" i="2"/>
  <c r="F230" i="2"/>
  <c r="E230" i="2"/>
  <c r="D230" i="2"/>
  <c r="C230" i="2"/>
  <c r="L229" i="2"/>
  <c r="K229" i="2"/>
  <c r="J229" i="2"/>
  <c r="H229" i="2"/>
  <c r="G229" i="2"/>
  <c r="F229" i="2"/>
  <c r="E229" i="2"/>
  <c r="D229" i="2"/>
  <c r="C229" i="2"/>
  <c r="L228" i="2"/>
  <c r="K228" i="2"/>
  <c r="J228" i="2"/>
  <c r="H228" i="2"/>
  <c r="G228" i="2"/>
  <c r="F228" i="2"/>
  <c r="E228" i="2"/>
  <c r="D228" i="2"/>
  <c r="C228" i="2"/>
  <c r="L227" i="2"/>
  <c r="K227" i="2"/>
  <c r="J227" i="2"/>
  <c r="H227" i="2"/>
  <c r="G227" i="2"/>
  <c r="F227" i="2"/>
  <c r="E227" i="2"/>
  <c r="D227" i="2"/>
  <c r="C227" i="2"/>
  <c r="L226" i="2"/>
  <c r="K226" i="2"/>
  <c r="J226" i="2"/>
  <c r="H226" i="2"/>
  <c r="G226" i="2"/>
  <c r="F226" i="2"/>
  <c r="E226" i="2"/>
  <c r="D226" i="2"/>
  <c r="C226" i="2"/>
  <c r="L225" i="2"/>
  <c r="K225" i="2"/>
  <c r="J225" i="2"/>
  <c r="H225" i="2"/>
  <c r="G225" i="2"/>
  <c r="F225" i="2"/>
  <c r="E225" i="2"/>
  <c r="D225" i="2"/>
  <c r="C225" i="2"/>
  <c r="L224" i="2"/>
  <c r="K224" i="2"/>
  <c r="J224" i="2"/>
  <c r="H224" i="2"/>
  <c r="G224" i="2"/>
  <c r="F224" i="2"/>
  <c r="E224" i="2"/>
  <c r="D224" i="2"/>
  <c r="C224" i="2"/>
  <c r="L223" i="2"/>
  <c r="K223" i="2"/>
  <c r="J223" i="2"/>
  <c r="H223" i="2"/>
  <c r="G223" i="2"/>
  <c r="F223" i="2"/>
  <c r="E223" i="2"/>
  <c r="D223" i="2"/>
  <c r="C223" i="2"/>
  <c r="L222" i="2"/>
  <c r="K222" i="2"/>
  <c r="J222" i="2"/>
  <c r="H222" i="2"/>
  <c r="G222" i="2"/>
  <c r="F222" i="2"/>
  <c r="E222" i="2"/>
  <c r="D222" i="2"/>
  <c r="C222" i="2"/>
  <c r="L221" i="2"/>
  <c r="K221" i="2"/>
  <c r="J221" i="2"/>
  <c r="H221" i="2"/>
  <c r="G221" i="2"/>
  <c r="F221" i="2"/>
  <c r="E221" i="2"/>
  <c r="D221" i="2"/>
  <c r="C221" i="2"/>
  <c r="L220" i="2"/>
  <c r="K220" i="2"/>
  <c r="J220" i="2"/>
  <c r="H220" i="2"/>
  <c r="G220" i="2"/>
  <c r="F220" i="2"/>
  <c r="E220" i="2"/>
  <c r="D220" i="2"/>
  <c r="C220" i="2"/>
  <c r="L219" i="2"/>
  <c r="K219" i="2"/>
  <c r="J219" i="2"/>
  <c r="H219" i="2"/>
  <c r="G219" i="2"/>
  <c r="F219" i="2"/>
  <c r="E219" i="2"/>
  <c r="D219" i="2"/>
  <c r="C219" i="2"/>
  <c r="L218" i="2"/>
  <c r="K218" i="2"/>
  <c r="J218" i="2"/>
  <c r="H218" i="2"/>
  <c r="G218" i="2"/>
  <c r="F218" i="2"/>
  <c r="E218" i="2"/>
  <c r="D218" i="2"/>
  <c r="C218" i="2"/>
  <c r="L217" i="2"/>
  <c r="K217" i="2"/>
  <c r="J217" i="2"/>
  <c r="H217" i="2"/>
  <c r="G217" i="2"/>
  <c r="F217" i="2"/>
  <c r="E217" i="2"/>
  <c r="D217" i="2"/>
  <c r="C217" i="2"/>
  <c r="L216" i="2"/>
  <c r="K216" i="2"/>
  <c r="J216" i="2"/>
  <c r="H216" i="2"/>
  <c r="G216" i="2"/>
  <c r="F216" i="2"/>
  <c r="E216" i="2"/>
  <c r="D216" i="2"/>
  <c r="C216" i="2"/>
  <c r="L215" i="2"/>
  <c r="K215" i="2"/>
  <c r="J215" i="2"/>
  <c r="H215" i="2"/>
  <c r="G215" i="2"/>
  <c r="F215" i="2"/>
  <c r="E215" i="2"/>
  <c r="D215" i="2"/>
  <c r="C215" i="2"/>
  <c r="L214" i="2"/>
  <c r="J214" i="2"/>
  <c r="H214" i="2"/>
  <c r="G214" i="2"/>
  <c r="F214" i="2"/>
  <c r="E214" i="2"/>
  <c r="D214" i="2"/>
  <c r="C214" i="2"/>
  <c r="L213" i="2"/>
  <c r="K213" i="2"/>
  <c r="J213" i="2"/>
  <c r="H213" i="2"/>
  <c r="G213" i="2"/>
  <c r="F213" i="2"/>
  <c r="E213" i="2"/>
  <c r="D213" i="2"/>
  <c r="C213" i="2"/>
  <c r="L212" i="2"/>
  <c r="K212" i="2"/>
  <c r="J212" i="2"/>
  <c r="H212" i="2"/>
  <c r="G212" i="2"/>
  <c r="F212" i="2"/>
  <c r="E212" i="2"/>
  <c r="D212" i="2"/>
  <c r="C212" i="2"/>
  <c r="L211" i="2"/>
  <c r="K211" i="2"/>
  <c r="J211" i="2"/>
  <c r="H211" i="2"/>
  <c r="G211" i="2"/>
  <c r="F211" i="2"/>
  <c r="E211" i="2"/>
  <c r="D211" i="2"/>
  <c r="C211" i="2"/>
  <c r="L210" i="2"/>
  <c r="K210" i="2"/>
  <c r="J210" i="2"/>
  <c r="H210" i="2"/>
  <c r="G210" i="2"/>
  <c r="F210" i="2"/>
  <c r="E210" i="2"/>
  <c r="D210" i="2"/>
  <c r="C210" i="2"/>
  <c r="L209" i="2"/>
  <c r="K209" i="2"/>
  <c r="J209" i="2"/>
  <c r="H209" i="2"/>
  <c r="G209" i="2"/>
  <c r="F209" i="2"/>
  <c r="E209" i="2"/>
  <c r="D209" i="2"/>
  <c r="C209" i="2"/>
  <c r="L208" i="2"/>
  <c r="K208" i="2"/>
  <c r="J208" i="2"/>
  <c r="H208" i="2"/>
  <c r="G208" i="2"/>
  <c r="F208" i="2"/>
  <c r="E208" i="2"/>
  <c r="D208" i="2"/>
  <c r="C208" i="2"/>
  <c r="L207" i="2"/>
  <c r="K207" i="2"/>
  <c r="J207" i="2"/>
  <c r="H207" i="2"/>
  <c r="G207" i="2"/>
  <c r="F207" i="2"/>
  <c r="E207" i="2"/>
  <c r="D207" i="2"/>
  <c r="C207" i="2"/>
  <c r="L206" i="2"/>
  <c r="K206" i="2"/>
  <c r="J206" i="2"/>
  <c r="H206" i="2"/>
  <c r="G206" i="2"/>
  <c r="F206" i="2"/>
  <c r="E206" i="2"/>
  <c r="D206" i="2"/>
  <c r="C206" i="2"/>
  <c r="L205" i="2"/>
  <c r="K205" i="2"/>
  <c r="J205" i="2"/>
  <c r="H205" i="2"/>
  <c r="G205" i="2"/>
  <c r="F205" i="2"/>
  <c r="E205" i="2"/>
  <c r="D205" i="2"/>
  <c r="C205" i="2"/>
  <c r="L204" i="2"/>
  <c r="K204" i="2"/>
  <c r="J204" i="2"/>
  <c r="H204" i="2"/>
  <c r="G204" i="2"/>
  <c r="F204" i="2"/>
  <c r="E204" i="2"/>
  <c r="D204" i="2"/>
  <c r="C204" i="2"/>
  <c r="L203" i="2"/>
  <c r="K203" i="2"/>
  <c r="J203" i="2"/>
  <c r="H203" i="2"/>
  <c r="G203" i="2"/>
  <c r="F203" i="2"/>
  <c r="E203" i="2"/>
  <c r="D203" i="2"/>
  <c r="C203" i="2"/>
  <c r="L202" i="2"/>
  <c r="K202" i="2"/>
  <c r="J202" i="2"/>
  <c r="H202" i="2"/>
  <c r="G202" i="2"/>
  <c r="F202" i="2"/>
  <c r="E202" i="2"/>
  <c r="D202" i="2"/>
  <c r="C202" i="2"/>
  <c r="L201" i="2"/>
  <c r="K201" i="2"/>
  <c r="J201" i="2"/>
  <c r="H201" i="2"/>
  <c r="G201" i="2"/>
  <c r="F201" i="2"/>
  <c r="E201" i="2"/>
  <c r="D201" i="2"/>
  <c r="C201" i="2"/>
  <c r="L200" i="2"/>
  <c r="K200" i="2"/>
  <c r="J200" i="2"/>
  <c r="H200" i="2"/>
  <c r="G200" i="2"/>
  <c r="F200" i="2"/>
  <c r="E200" i="2"/>
  <c r="D200" i="2"/>
  <c r="C200" i="2"/>
  <c r="L199" i="2"/>
  <c r="K199" i="2"/>
  <c r="J199" i="2"/>
  <c r="H199" i="2"/>
  <c r="G199" i="2"/>
  <c r="F199" i="2"/>
  <c r="E199" i="2"/>
  <c r="D199" i="2"/>
  <c r="C199" i="2"/>
  <c r="L198" i="2"/>
  <c r="K198" i="2"/>
  <c r="J198" i="2"/>
  <c r="H198" i="2"/>
  <c r="G198" i="2"/>
  <c r="F198" i="2"/>
  <c r="E198" i="2"/>
  <c r="D198" i="2"/>
  <c r="C198" i="2"/>
  <c r="L197" i="2"/>
  <c r="K197" i="2"/>
  <c r="J197" i="2"/>
  <c r="H197" i="2"/>
  <c r="G197" i="2"/>
  <c r="F197" i="2"/>
  <c r="E197" i="2"/>
  <c r="D197" i="2"/>
  <c r="C197" i="2"/>
  <c r="L196" i="2"/>
  <c r="K196" i="2"/>
  <c r="J196" i="2"/>
  <c r="H196" i="2"/>
  <c r="G196" i="2"/>
  <c r="F196" i="2"/>
  <c r="E196" i="2"/>
  <c r="D196" i="2"/>
  <c r="C196" i="2"/>
  <c r="L195" i="2"/>
  <c r="K195" i="2"/>
  <c r="J195" i="2"/>
  <c r="H195" i="2"/>
  <c r="G195" i="2"/>
  <c r="F195" i="2"/>
  <c r="E195" i="2"/>
  <c r="D195" i="2"/>
  <c r="C195" i="2"/>
  <c r="L194" i="2"/>
  <c r="J194" i="2"/>
  <c r="H194" i="2"/>
  <c r="G194" i="2"/>
  <c r="F194" i="2"/>
  <c r="E194" i="2"/>
  <c r="D194" i="2"/>
  <c r="C194" i="2"/>
  <c r="L193" i="2"/>
  <c r="J193" i="2"/>
  <c r="H193" i="2"/>
  <c r="G193" i="2"/>
  <c r="F193" i="2"/>
  <c r="E193" i="2"/>
  <c r="D193" i="2"/>
  <c r="C193" i="2"/>
  <c r="L192" i="2"/>
  <c r="J192" i="2"/>
  <c r="H192" i="2"/>
  <c r="G192" i="2"/>
  <c r="F192" i="2"/>
  <c r="E192" i="2"/>
  <c r="D192" i="2"/>
  <c r="C192" i="2"/>
  <c r="L191" i="2"/>
  <c r="J191" i="2"/>
  <c r="H191" i="2"/>
  <c r="G191" i="2"/>
  <c r="F191" i="2"/>
  <c r="E191" i="2"/>
  <c r="D191" i="2"/>
  <c r="C191" i="2"/>
  <c r="L190" i="2"/>
  <c r="J190" i="2"/>
  <c r="H190" i="2"/>
  <c r="G190" i="2"/>
  <c r="F190" i="2"/>
  <c r="E190" i="2"/>
  <c r="D190" i="2"/>
  <c r="C190" i="2"/>
  <c r="L189" i="2"/>
  <c r="J189" i="2"/>
  <c r="H189" i="2"/>
  <c r="G189" i="2"/>
  <c r="F189" i="2"/>
  <c r="E189" i="2"/>
  <c r="D189" i="2"/>
  <c r="C189" i="2"/>
  <c r="L188" i="2"/>
  <c r="J188" i="2"/>
  <c r="H188" i="2"/>
  <c r="G188" i="2"/>
  <c r="F188" i="2"/>
  <c r="E188" i="2"/>
  <c r="D188" i="2"/>
  <c r="C188" i="2"/>
  <c r="L187" i="2"/>
  <c r="J187" i="2"/>
  <c r="H187" i="2"/>
  <c r="G187" i="2"/>
  <c r="F187" i="2"/>
  <c r="E187" i="2"/>
  <c r="D187" i="2"/>
  <c r="C187" i="2"/>
  <c r="L186" i="2"/>
  <c r="J186" i="2"/>
  <c r="H186" i="2"/>
  <c r="G186" i="2"/>
  <c r="F186" i="2"/>
  <c r="E186" i="2"/>
  <c r="D186" i="2"/>
  <c r="C186" i="2"/>
  <c r="L185" i="2"/>
  <c r="K185" i="2"/>
  <c r="J185" i="2"/>
  <c r="H185" i="2"/>
  <c r="G185" i="2"/>
  <c r="F185" i="2"/>
  <c r="E185" i="2"/>
  <c r="D185" i="2"/>
  <c r="C185" i="2"/>
  <c r="L184" i="2"/>
  <c r="J184" i="2"/>
  <c r="H184" i="2"/>
  <c r="G184" i="2"/>
  <c r="F184" i="2"/>
  <c r="E184" i="2"/>
  <c r="D184" i="2"/>
  <c r="C184" i="2"/>
  <c r="L183" i="2"/>
  <c r="J183" i="2"/>
  <c r="H183" i="2"/>
  <c r="G183" i="2"/>
  <c r="F183" i="2"/>
  <c r="E183" i="2"/>
  <c r="D183" i="2"/>
  <c r="C183" i="2"/>
  <c r="L182" i="2"/>
  <c r="J182" i="2"/>
  <c r="H182" i="2"/>
  <c r="G182" i="2"/>
  <c r="F182" i="2"/>
  <c r="E182" i="2"/>
  <c r="D182" i="2"/>
  <c r="C182" i="2"/>
  <c r="L181" i="2"/>
  <c r="J181" i="2"/>
  <c r="H181" i="2"/>
  <c r="G181" i="2"/>
  <c r="F181" i="2"/>
  <c r="E181" i="2"/>
  <c r="D181" i="2"/>
  <c r="C181" i="2"/>
  <c r="L180" i="2"/>
  <c r="J180" i="2"/>
  <c r="H180" i="2"/>
  <c r="G180" i="2"/>
  <c r="F180" i="2"/>
  <c r="E180" i="2"/>
  <c r="D180" i="2"/>
  <c r="C180" i="2"/>
  <c r="L179" i="2"/>
  <c r="J179" i="2"/>
  <c r="H179" i="2"/>
  <c r="G179" i="2"/>
  <c r="F179" i="2"/>
  <c r="E179" i="2"/>
  <c r="D179" i="2"/>
  <c r="C179" i="2"/>
  <c r="L178" i="2"/>
  <c r="J178" i="2"/>
  <c r="H178" i="2"/>
  <c r="G178" i="2"/>
  <c r="F178" i="2"/>
  <c r="E178" i="2"/>
  <c r="D178" i="2"/>
  <c r="C178" i="2"/>
  <c r="L177" i="2"/>
  <c r="J177" i="2"/>
  <c r="H177" i="2"/>
  <c r="G177" i="2"/>
  <c r="F177" i="2"/>
  <c r="E177" i="2"/>
  <c r="D177" i="2"/>
  <c r="C177" i="2"/>
  <c r="L176" i="2"/>
  <c r="J176" i="2"/>
  <c r="H176" i="2"/>
  <c r="G176" i="2"/>
  <c r="F176" i="2"/>
  <c r="E176" i="2"/>
  <c r="D176" i="2"/>
  <c r="C176" i="2"/>
  <c r="L175" i="2"/>
  <c r="J175" i="2"/>
  <c r="H175" i="2"/>
  <c r="G175" i="2"/>
  <c r="F175" i="2"/>
  <c r="E175" i="2"/>
  <c r="D175" i="2"/>
  <c r="C175" i="2"/>
  <c r="L174" i="2"/>
  <c r="J174" i="2"/>
  <c r="H174" i="2"/>
  <c r="G174" i="2"/>
  <c r="F174" i="2"/>
  <c r="E174" i="2"/>
  <c r="D174" i="2"/>
  <c r="C174" i="2"/>
  <c r="L173" i="2"/>
  <c r="J173" i="2"/>
  <c r="H173" i="2"/>
  <c r="G173" i="2"/>
  <c r="F173" i="2"/>
  <c r="E173" i="2"/>
  <c r="D173" i="2"/>
  <c r="C173" i="2"/>
  <c r="L172" i="2"/>
  <c r="J172" i="2"/>
  <c r="H172" i="2"/>
  <c r="G172" i="2"/>
  <c r="F172" i="2"/>
  <c r="E172" i="2"/>
  <c r="D172" i="2"/>
  <c r="C172" i="2"/>
  <c r="L171" i="2"/>
  <c r="J171" i="2"/>
  <c r="H171" i="2"/>
  <c r="G171" i="2"/>
  <c r="F171" i="2"/>
  <c r="E171" i="2"/>
  <c r="D171" i="2"/>
  <c r="C171" i="2"/>
  <c r="L170" i="2"/>
  <c r="J170" i="2"/>
  <c r="H170" i="2"/>
  <c r="G170" i="2"/>
  <c r="F170" i="2"/>
  <c r="E170" i="2"/>
  <c r="D170" i="2"/>
  <c r="C170" i="2"/>
  <c r="L169" i="2"/>
  <c r="J169" i="2"/>
  <c r="H169" i="2"/>
  <c r="G169" i="2"/>
  <c r="F169" i="2"/>
  <c r="E169" i="2"/>
  <c r="D169" i="2"/>
  <c r="C169" i="2"/>
  <c r="L168" i="2"/>
  <c r="J168" i="2"/>
  <c r="H168" i="2"/>
  <c r="G168" i="2"/>
  <c r="F168" i="2"/>
  <c r="E168" i="2"/>
  <c r="D168" i="2"/>
  <c r="C168" i="2"/>
  <c r="L167" i="2"/>
  <c r="J167" i="2"/>
  <c r="H167" i="2"/>
  <c r="G167" i="2"/>
  <c r="F167" i="2"/>
  <c r="E167" i="2"/>
  <c r="D167" i="2"/>
  <c r="C167" i="2"/>
  <c r="L166" i="2"/>
  <c r="J166" i="2"/>
  <c r="H166" i="2"/>
  <c r="G166" i="2"/>
  <c r="F166" i="2"/>
  <c r="E166" i="2"/>
  <c r="D166" i="2"/>
  <c r="C166" i="2"/>
  <c r="L165" i="2"/>
  <c r="J165" i="2"/>
  <c r="H165" i="2"/>
  <c r="G165" i="2"/>
  <c r="F165" i="2"/>
  <c r="E165" i="2"/>
  <c r="D165" i="2"/>
  <c r="C165" i="2"/>
  <c r="L164" i="2"/>
  <c r="J164" i="2"/>
  <c r="H164" i="2"/>
  <c r="G164" i="2"/>
  <c r="F164" i="2"/>
  <c r="E164" i="2"/>
  <c r="D164" i="2"/>
  <c r="C164" i="2"/>
  <c r="L163" i="2"/>
  <c r="J163" i="2"/>
  <c r="H163" i="2"/>
  <c r="G163" i="2"/>
  <c r="F163" i="2"/>
  <c r="E163" i="2"/>
  <c r="D163" i="2"/>
  <c r="C163" i="2"/>
  <c r="L162" i="2"/>
  <c r="J162" i="2"/>
  <c r="H162" i="2"/>
  <c r="G162" i="2"/>
  <c r="F162" i="2"/>
  <c r="E162" i="2"/>
  <c r="D162" i="2"/>
  <c r="C162" i="2"/>
  <c r="L161" i="2"/>
  <c r="J161" i="2"/>
  <c r="H161" i="2"/>
  <c r="G161" i="2"/>
  <c r="F161" i="2"/>
  <c r="E161" i="2"/>
  <c r="D161" i="2"/>
  <c r="C161" i="2"/>
  <c r="L160" i="2"/>
  <c r="J160" i="2"/>
  <c r="H160" i="2"/>
  <c r="G160" i="2"/>
  <c r="F160" i="2"/>
  <c r="E160" i="2"/>
  <c r="D160" i="2"/>
  <c r="C160" i="2"/>
  <c r="L159" i="2"/>
  <c r="J159" i="2"/>
  <c r="H159" i="2"/>
  <c r="G159" i="2"/>
  <c r="F159" i="2"/>
  <c r="E159" i="2"/>
  <c r="D159" i="2"/>
  <c r="C159" i="2"/>
  <c r="L158" i="2"/>
  <c r="J158" i="2"/>
  <c r="H158" i="2"/>
  <c r="G158" i="2"/>
  <c r="F158" i="2"/>
  <c r="E158" i="2"/>
  <c r="D158" i="2"/>
  <c r="C158" i="2"/>
  <c r="L157" i="2"/>
  <c r="J157" i="2"/>
  <c r="H157" i="2"/>
  <c r="G157" i="2"/>
  <c r="F157" i="2"/>
  <c r="E157" i="2"/>
  <c r="D157" i="2"/>
  <c r="C157" i="2"/>
  <c r="L156" i="2"/>
  <c r="J156" i="2"/>
  <c r="H156" i="2"/>
  <c r="G156" i="2"/>
  <c r="F156" i="2"/>
  <c r="E156" i="2"/>
  <c r="D156" i="2"/>
  <c r="C156" i="2"/>
  <c r="L155" i="2"/>
  <c r="J155" i="2"/>
  <c r="H155" i="2"/>
  <c r="G155" i="2"/>
  <c r="F155" i="2"/>
  <c r="E155" i="2"/>
  <c r="D155" i="2"/>
  <c r="C155" i="2"/>
  <c r="L154" i="2"/>
  <c r="J154" i="2"/>
  <c r="H154" i="2"/>
  <c r="G154" i="2"/>
  <c r="F154" i="2"/>
  <c r="E154" i="2"/>
  <c r="D154" i="2"/>
  <c r="C154" i="2"/>
  <c r="L153" i="2"/>
  <c r="J153" i="2"/>
  <c r="H153" i="2"/>
  <c r="G153" i="2"/>
  <c r="F153" i="2"/>
  <c r="E153" i="2"/>
  <c r="D153" i="2"/>
  <c r="C153" i="2"/>
  <c r="L152" i="2"/>
  <c r="J152" i="2"/>
  <c r="H152" i="2"/>
  <c r="G152" i="2"/>
  <c r="F152" i="2"/>
  <c r="E152" i="2"/>
  <c r="D152" i="2"/>
  <c r="C152" i="2"/>
  <c r="L151" i="2"/>
  <c r="J151" i="2"/>
  <c r="H151" i="2"/>
  <c r="G151" i="2"/>
  <c r="F151" i="2"/>
  <c r="E151" i="2"/>
  <c r="D151" i="2"/>
  <c r="C151" i="2"/>
  <c r="L150" i="2"/>
  <c r="J150" i="2"/>
  <c r="H150" i="2"/>
  <c r="G150" i="2"/>
  <c r="F150" i="2"/>
  <c r="E150" i="2"/>
  <c r="D150" i="2"/>
  <c r="C150" i="2"/>
  <c r="L149" i="2"/>
  <c r="J149" i="2"/>
  <c r="H149" i="2"/>
  <c r="G149" i="2"/>
  <c r="F149" i="2"/>
  <c r="E149" i="2"/>
  <c r="D149" i="2"/>
  <c r="C149" i="2"/>
  <c r="L148" i="2"/>
  <c r="J148" i="2"/>
  <c r="H148" i="2"/>
  <c r="G148" i="2"/>
  <c r="F148" i="2"/>
  <c r="E148" i="2"/>
  <c r="D148" i="2"/>
  <c r="C148" i="2"/>
  <c r="L147" i="2"/>
  <c r="J147" i="2"/>
  <c r="H147" i="2"/>
  <c r="G147" i="2"/>
  <c r="F147" i="2"/>
  <c r="E147" i="2"/>
  <c r="D147" i="2"/>
  <c r="C147" i="2"/>
  <c r="L146" i="2"/>
  <c r="J146" i="2"/>
  <c r="H146" i="2"/>
  <c r="G146" i="2"/>
  <c r="F146" i="2"/>
  <c r="E146" i="2"/>
  <c r="D146" i="2"/>
  <c r="C146" i="2"/>
  <c r="L145" i="2"/>
  <c r="J145" i="2"/>
  <c r="H145" i="2"/>
  <c r="G145" i="2"/>
  <c r="F145" i="2"/>
  <c r="E145" i="2"/>
  <c r="D145" i="2"/>
  <c r="C145" i="2"/>
  <c r="L144" i="2"/>
  <c r="J144" i="2"/>
  <c r="H144" i="2"/>
  <c r="G144" i="2"/>
  <c r="F144" i="2"/>
  <c r="E144" i="2"/>
  <c r="D144" i="2"/>
  <c r="C144" i="2"/>
  <c r="L143" i="2"/>
  <c r="J143" i="2"/>
  <c r="H143" i="2"/>
  <c r="G143" i="2"/>
  <c r="F143" i="2"/>
  <c r="E143" i="2"/>
  <c r="D143" i="2"/>
  <c r="C143" i="2"/>
  <c r="L142" i="2"/>
  <c r="J142" i="2"/>
  <c r="H142" i="2"/>
  <c r="G142" i="2"/>
  <c r="F142" i="2"/>
  <c r="E142" i="2"/>
  <c r="D142" i="2"/>
  <c r="C142" i="2"/>
  <c r="L141" i="2"/>
  <c r="J141" i="2"/>
  <c r="H141" i="2"/>
  <c r="G141" i="2"/>
  <c r="F141" i="2"/>
  <c r="E141" i="2"/>
  <c r="D141" i="2"/>
  <c r="C141" i="2"/>
  <c r="L140" i="2"/>
  <c r="J140" i="2"/>
  <c r="H140" i="2"/>
  <c r="G140" i="2"/>
  <c r="F140" i="2"/>
  <c r="E140" i="2"/>
  <c r="D140" i="2"/>
  <c r="C140" i="2"/>
  <c r="L139" i="2"/>
  <c r="J139" i="2"/>
  <c r="H139" i="2"/>
  <c r="G139" i="2"/>
  <c r="F139" i="2"/>
  <c r="E139" i="2"/>
  <c r="D139" i="2"/>
  <c r="C139" i="2"/>
  <c r="L138" i="2"/>
  <c r="J138" i="2"/>
  <c r="H138" i="2"/>
  <c r="G138" i="2"/>
  <c r="F138" i="2"/>
  <c r="E138" i="2"/>
  <c r="D138" i="2"/>
  <c r="C138" i="2"/>
  <c r="L137" i="2"/>
  <c r="J137" i="2"/>
  <c r="H137" i="2"/>
  <c r="G137" i="2"/>
  <c r="F137" i="2"/>
  <c r="E137" i="2"/>
  <c r="D137" i="2"/>
  <c r="C137" i="2"/>
  <c r="L136" i="2"/>
  <c r="J136" i="2"/>
  <c r="H136" i="2"/>
  <c r="G136" i="2"/>
  <c r="F136" i="2"/>
  <c r="E136" i="2"/>
  <c r="D136" i="2"/>
  <c r="C136" i="2"/>
  <c r="L135" i="2"/>
  <c r="J135" i="2"/>
  <c r="H135" i="2"/>
  <c r="G135" i="2"/>
  <c r="F135" i="2"/>
  <c r="E135" i="2"/>
  <c r="D135" i="2"/>
  <c r="C135" i="2"/>
  <c r="L134" i="2"/>
  <c r="J134" i="2"/>
  <c r="H134" i="2"/>
  <c r="G134" i="2"/>
  <c r="F134" i="2"/>
  <c r="E134" i="2"/>
  <c r="D134" i="2"/>
  <c r="C134" i="2"/>
  <c r="L133" i="2"/>
  <c r="J133" i="2"/>
  <c r="H133" i="2"/>
  <c r="G133" i="2"/>
  <c r="F133" i="2"/>
  <c r="E133" i="2"/>
  <c r="D133" i="2"/>
  <c r="C133" i="2"/>
  <c r="L132" i="2"/>
  <c r="J132" i="2"/>
  <c r="H132" i="2"/>
  <c r="G132" i="2"/>
  <c r="F132" i="2"/>
  <c r="E132" i="2"/>
  <c r="D132" i="2"/>
  <c r="C132" i="2"/>
  <c r="L131" i="2"/>
  <c r="J131" i="2"/>
  <c r="H131" i="2"/>
  <c r="G131" i="2"/>
  <c r="F131" i="2"/>
  <c r="E131" i="2"/>
  <c r="D131" i="2"/>
  <c r="C131" i="2"/>
  <c r="L130" i="2"/>
  <c r="J130" i="2"/>
  <c r="H130" i="2"/>
  <c r="G130" i="2"/>
  <c r="F130" i="2"/>
  <c r="E130" i="2"/>
  <c r="D130" i="2"/>
  <c r="C130" i="2"/>
  <c r="L129" i="2"/>
  <c r="J129" i="2"/>
  <c r="H129" i="2"/>
  <c r="G129" i="2"/>
  <c r="F129" i="2"/>
  <c r="E129" i="2"/>
  <c r="D129" i="2"/>
  <c r="C129" i="2"/>
  <c r="L128" i="2"/>
  <c r="J128" i="2"/>
  <c r="H128" i="2"/>
  <c r="G128" i="2"/>
  <c r="F128" i="2"/>
  <c r="E128" i="2"/>
  <c r="D128" i="2"/>
  <c r="C128" i="2"/>
  <c r="L127" i="2"/>
  <c r="J127" i="2"/>
  <c r="H127" i="2"/>
  <c r="G127" i="2"/>
  <c r="F127" i="2"/>
  <c r="E127" i="2"/>
  <c r="D127" i="2"/>
  <c r="C127" i="2"/>
  <c r="L126" i="2"/>
  <c r="J126" i="2"/>
  <c r="H126" i="2"/>
  <c r="G126" i="2"/>
  <c r="F126" i="2"/>
  <c r="E126" i="2"/>
  <c r="D126" i="2"/>
  <c r="C126" i="2"/>
  <c r="L125" i="2"/>
  <c r="J125" i="2"/>
  <c r="H125" i="2"/>
  <c r="G125" i="2"/>
  <c r="F125" i="2"/>
  <c r="E125" i="2"/>
  <c r="D125" i="2"/>
  <c r="C125" i="2"/>
  <c r="L124" i="2"/>
  <c r="J124" i="2"/>
  <c r="H124" i="2"/>
  <c r="G124" i="2"/>
  <c r="F124" i="2"/>
  <c r="E124" i="2"/>
  <c r="D124" i="2"/>
  <c r="C124" i="2"/>
  <c r="L123" i="2"/>
  <c r="J123" i="2"/>
  <c r="H123" i="2"/>
  <c r="G123" i="2"/>
  <c r="F123" i="2"/>
  <c r="E123" i="2"/>
  <c r="D123" i="2"/>
  <c r="C123" i="2"/>
  <c r="L122" i="2"/>
  <c r="J122" i="2"/>
  <c r="H122" i="2"/>
  <c r="G122" i="2"/>
  <c r="F122" i="2"/>
  <c r="E122" i="2"/>
  <c r="D122" i="2"/>
  <c r="C122" i="2"/>
  <c r="L121" i="2"/>
  <c r="J121" i="2"/>
  <c r="H121" i="2"/>
  <c r="G121" i="2"/>
  <c r="F121" i="2"/>
  <c r="E121" i="2"/>
  <c r="D121" i="2"/>
  <c r="C121" i="2"/>
  <c r="L120" i="2"/>
  <c r="J120" i="2"/>
  <c r="H120" i="2"/>
  <c r="G120" i="2"/>
  <c r="F120" i="2"/>
  <c r="E120" i="2"/>
  <c r="D120" i="2"/>
  <c r="C120" i="2"/>
  <c r="L119" i="2"/>
  <c r="J119" i="2"/>
  <c r="H119" i="2"/>
  <c r="G119" i="2"/>
  <c r="F119" i="2"/>
  <c r="E119" i="2"/>
  <c r="D119" i="2"/>
  <c r="C119" i="2"/>
  <c r="L118" i="2"/>
  <c r="J118" i="2"/>
  <c r="H118" i="2"/>
  <c r="G118" i="2"/>
  <c r="F118" i="2"/>
  <c r="E118" i="2"/>
  <c r="D118" i="2"/>
  <c r="C118" i="2"/>
  <c r="L117" i="2"/>
  <c r="J117" i="2"/>
  <c r="H117" i="2"/>
  <c r="G117" i="2"/>
  <c r="F117" i="2"/>
  <c r="E117" i="2"/>
  <c r="D117" i="2"/>
  <c r="C117" i="2"/>
  <c r="L116" i="2"/>
  <c r="J116" i="2"/>
  <c r="H116" i="2"/>
  <c r="G116" i="2"/>
  <c r="F116" i="2"/>
  <c r="E116" i="2"/>
  <c r="D116" i="2"/>
  <c r="C116" i="2"/>
  <c r="L115" i="2"/>
  <c r="J115" i="2"/>
  <c r="H115" i="2"/>
  <c r="G115" i="2"/>
  <c r="F115" i="2"/>
  <c r="E115" i="2"/>
  <c r="D115" i="2"/>
  <c r="C115" i="2"/>
  <c r="L114" i="2"/>
  <c r="J114" i="2"/>
  <c r="H114" i="2"/>
  <c r="G114" i="2"/>
  <c r="F114" i="2"/>
  <c r="E114" i="2"/>
  <c r="D114" i="2"/>
  <c r="C114" i="2"/>
  <c r="L113" i="2"/>
  <c r="J113" i="2"/>
  <c r="H113" i="2"/>
  <c r="G113" i="2"/>
  <c r="F113" i="2"/>
  <c r="E113" i="2"/>
  <c r="D113" i="2"/>
  <c r="C113" i="2"/>
  <c r="L112" i="2"/>
  <c r="J112" i="2"/>
  <c r="H112" i="2"/>
  <c r="G112" i="2"/>
  <c r="F112" i="2"/>
  <c r="E112" i="2"/>
  <c r="D112" i="2"/>
  <c r="C112" i="2"/>
  <c r="L111" i="2"/>
  <c r="J111" i="2"/>
  <c r="H111" i="2"/>
  <c r="G111" i="2"/>
  <c r="F111" i="2"/>
  <c r="E111" i="2"/>
  <c r="D111" i="2"/>
  <c r="C111" i="2"/>
  <c r="L110" i="2"/>
  <c r="J110" i="2"/>
  <c r="H110" i="2"/>
  <c r="G110" i="2"/>
  <c r="F110" i="2"/>
  <c r="E110" i="2"/>
  <c r="D110" i="2"/>
  <c r="C110" i="2"/>
  <c r="L109" i="2"/>
  <c r="J109" i="2"/>
  <c r="H109" i="2"/>
  <c r="G109" i="2"/>
  <c r="F109" i="2"/>
  <c r="E109" i="2"/>
  <c r="D109" i="2"/>
  <c r="C109" i="2"/>
  <c r="L108" i="2"/>
  <c r="J108" i="2"/>
  <c r="H108" i="2"/>
  <c r="G108" i="2"/>
  <c r="F108" i="2"/>
  <c r="E108" i="2"/>
  <c r="D108" i="2"/>
  <c r="C108" i="2"/>
  <c r="L107" i="2"/>
  <c r="J107" i="2"/>
  <c r="H107" i="2"/>
  <c r="G107" i="2"/>
  <c r="F107" i="2"/>
  <c r="E107" i="2"/>
  <c r="D107" i="2"/>
  <c r="C107" i="2"/>
  <c r="L106" i="2"/>
  <c r="J106" i="2"/>
  <c r="H106" i="2"/>
  <c r="G106" i="2"/>
  <c r="F106" i="2"/>
  <c r="E106" i="2"/>
  <c r="D106" i="2"/>
  <c r="C106" i="2"/>
  <c r="L105" i="2"/>
  <c r="J105" i="2"/>
  <c r="H105" i="2"/>
  <c r="G105" i="2"/>
  <c r="F105" i="2"/>
  <c r="E105" i="2"/>
  <c r="D105" i="2"/>
  <c r="C105" i="2"/>
  <c r="L104" i="2"/>
  <c r="J104" i="2"/>
  <c r="H104" i="2"/>
  <c r="G104" i="2"/>
  <c r="F104" i="2"/>
  <c r="E104" i="2"/>
  <c r="D104" i="2"/>
  <c r="C104" i="2"/>
  <c r="L103" i="2"/>
  <c r="J103" i="2"/>
  <c r="H103" i="2"/>
  <c r="G103" i="2"/>
  <c r="F103" i="2"/>
  <c r="E103" i="2"/>
  <c r="D103" i="2"/>
  <c r="C103" i="2"/>
  <c r="L102" i="2"/>
  <c r="J102" i="2"/>
  <c r="H102" i="2"/>
  <c r="G102" i="2"/>
  <c r="F102" i="2"/>
  <c r="E102" i="2"/>
  <c r="D102" i="2"/>
  <c r="C102" i="2"/>
  <c r="L101" i="2"/>
  <c r="J101" i="2"/>
  <c r="H101" i="2"/>
  <c r="G101" i="2"/>
  <c r="F101" i="2"/>
  <c r="E101" i="2"/>
  <c r="D101" i="2"/>
  <c r="C101" i="2"/>
  <c r="L100" i="2"/>
  <c r="J100" i="2"/>
  <c r="H100" i="2"/>
  <c r="G100" i="2"/>
  <c r="F100" i="2"/>
  <c r="E100" i="2"/>
  <c r="D100" i="2"/>
  <c r="C100" i="2"/>
  <c r="L99" i="2"/>
  <c r="J99" i="2"/>
  <c r="H99" i="2"/>
  <c r="G99" i="2"/>
  <c r="F99" i="2"/>
  <c r="E99" i="2"/>
  <c r="D99" i="2"/>
  <c r="C99" i="2"/>
  <c r="L98" i="2"/>
  <c r="J98" i="2"/>
  <c r="H98" i="2"/>
  <c r="G98" i="2"/>
  <c r="F98" i="2"/>
  <c r="E98" i="2"/>
  <c r="D98" i="2"/>
  <c r="C98" i="2"/>
  <c r="L97" i="2"/>
  <c r="J97" i="2"/>
  <c r="H97" i="2"/>
  <c r="G97" i="2"/>
  <c r="F97" i="2"/>
  <c r="E97" i="2"/>
  <c r="D97" i="2"/>
  <c r="C97" i="2"/>
  <c r="L96" i="2"/>
  <c r="J96" i="2"/>
  <c r="H96" i="2"/>
  <c r="G96" i="2"/>
  <c r="F96" i="2"/>
  <c r="E96" i="2"/>
  <c r="D96" i="2"/>
  <c r="C96" i="2"/>
  <c r="L95" i="2"/>
  <c r="J95" i="2"/>
  <c r="H95" i="2"/>
  <c r="G95" i="2"/>
  <c r="F95" i="2"/>
  <c r="E95" i="2"/>
  <c r="D95" i="2"/>
  <c r="C95" i="2"/>
  <c r="L94" i="2"/>
  <c r="J94" i="2"/>
  <c r="H94" i="2"/>
  <c r="G94" i="2"/>
  <c r="F94" i="2"/>
  <c r="E94" i="2"/>
  <c r="D94" i="2"/>
  <c r="C94" i="2"/>
  <c r="L93" i="2"/>
  <c r="J93" i="2"/>
  <c r="H93" i="2"/>
  <c r="G93" i="2"/>
  <c r="F93" i="2"/>
  <c r="E93" i="2"/>
  <c r="D93" i="2"/>
  <c r="C93" i="2"/>
  <c r="L92" i="2"/>
  <c r="J92" i="2"/>
  <c r="H92" i="2"/>
  <c r="G92" i="2"/>
  <c r="F92" i="2"/>
  <c r="E92" i="2"/>
  <c r="D92" i="2"/>
  <c r="C92" i="2"/>
  <c r="L91" i="2"/>
  <c r="J91" i="2"/>
  <c r="H91" i="2"/>
  <c r="G91" i="2"/>
  <c r="F91" i="2"/>
  <c r="E91" i="2"/>
  <c r="D91" i="2"/>
  <c r="C91" i="2"/>
  <c r="L90" i="2"/>
  <c r="J90" i="2"/>
  <c r="H90" i="2"/>
  <c r="G90" i="2"/>
  <c r="F90" i="2"/>
  <c r="E90" i="2"/>
  <c r="D90" i="2"/>
  <c r="C90" i="2"/>
  <c r="L89" i="2"/>
  <c r="J89" i="2"/>
  <c r="H89" i="2"/>
  <c r="G89" i="2"/>
  <c r="F89" i="2"/>
  <c r="E89" i="2"/>
  <c r="D89" i="2"/>
  <c r="C89" i="2"/>
  <c r="L88" i="2"/>
  <c r="J88" i="2"/>
  <c r="H88" i="2"/>
  <c r="G88" i="2"/>
  <c r="F88" i="2"/>
  <c r="E88" i="2"/>
  <c r="D88" i="2"/>
  <c r="C88" i="2"/>
  <c r="L87" i="2"/>
  <c r="J87" i="2"/>
  <c r="H87" i="2"/>
  <c r="G87" i="2"/>
  <c r="F87" i="2"/>
  <c r="E87" i="2"/>
  <c r="D87" i="2"/>
  <c r="C87" i="2"/>
  <c r="L86" i="2"/>
  <c r="J86" i="2"/>
  <c r="H86" i="2"/>
  <c r="G86" i="2"/>
  <c r="F86" i="2"/>
  <c r="E86" i="2"/>
  <c r="D86" i="2"/>
  <c r="C86" i="2"/>
  <c r="L85" i="2"/>
  <c r="J85" i="2"/>
  <c r="H85" i="2"/>
  <c r="G85" i="2"/>
  <c r="F85" i="2"/>
  <c r="E85" i="2"/>
  <c r="D85" i="2"/>
  <c r="C85" i="2"/>
  <c r="L84" i="2"/>
  <c r="J84" i="2"/>
  <c r="H84" i="2"/>
  <c r="G84" i="2"/>
  <c r="F84" i="2"/>
  <c r="E84" i="2"/>
  <c r="D84" i="2"/>
  <c r="C84" i="2"/>
  <c r="L83" i="2"/>
  <c r="J83" i="2"/>
  <c r="H83" i="2"/>
  <c r="G83" i="2"/>
  <c r="F83" i="2"/>
  <c r="E83" i="2"/>
  <c r="D83" i="2"/>
  <c r="C83" i="2"/>
  <c r="L82" i="2"/>
  <c r="J82" i="2"/>
  <c r="H82" i="2"/>
  <c r="G82" i="2"/>
  <c r="F82" i="2"/>
  <c r="E82" i="2"/>
  <c r="D82" i="2"/>
  <c r="C82" i="2"/>
  <c r="L81" i="2"/>
  <c r="J81" i="2"/>
  <c r="H81" i="2"/>
  <c r="G81" i="2"/>
  <c r="F81" i="2"/>
  <c r="E81" i="2"/>
  <c r="D81" i="2"/>
  <c r="C81" i="2"/>
  <c r="L80" i="2"/>
  <c r="J80" i="2"/>
  <c r="H80" i="2"/>
  <c r="G80" i="2"/>
  <c r="F80" i="2"/>
  <c r="E80" i="2"/>
  <c r="D80" i="2"/>
  <c r="C80" i="2"/>
  <c r="L79" i="2"/>
  <c r="J79" i="2"/>
  <c r="H79" i="2"/>
  <c r="G79" i="2"/>
  <c r="F79" i="2"/>
  <c r="E79" i="2"/>
  <c r="D79" i="2"/>
  <c r="C79" i="2"/>
  <c r="L78" i="2"/>
  <c r="J78" i="2"/>
  <c r="H78" i="2"/>
  <c r="G78" i="2"/>
  <c r="F78" i="2"/>
  <c r="E78" i="2"/>
  <c r="D78" i="2"/>
  <c r="C78" i="2"/>
  <c r="L77" i="2"/>
  <c r="J77" i="2"/>
  <c r="H77" i="2"/>
  <c r="G77" i="2"/>
  <c r="F77" i="2"/>
  <c r="E77" i="2"/>
  <c r="D77" i="2"/>
  <c r="C77" i="2"/>
  <c r="L76" i="2"/>
  <c r="J76" i="2"/>
  <c r="H76" i="2"/>
  <c r="G76" i="2"/>
  <c r="F76" i="2"/>
  <c r="E76" i="2"/>
  <c r="D76" i="2"/>
  <c r="C76" i="2"/>
  <c r="L75" i="2"/>
  <c r="J75" i="2"/>
  <c r="H75" i="2"/>
  <c r="G75" i="2"/>
  <c r="F75" i="2"/>
  <c r="E75" i="2"/>
  <c r="D75" i="2"/>
  <c r="C75" i="2"/>
  <c r="L74" i="2"/>
  <c r="J74" i="2"/>
  <c r="H74" i="2"/>
  <c r="G74" i="2"/>
  <c r="F74" i="2"/>
  <c r="E74" i="2"/>
  <c r="D74" i="2"/>
  <c r="C74" i="2"/>
  <c r="L73" i="2"/>
  <c r="J73" i="2"/>
  <c r="H73" i="2"/>
  <c r="G73" i="2"/>
  <c r="F73" i="2"/>
  <c r="E73" i="2"/>
  <c r="D73" i="2"/>
  <c r="C73" i="2"/>
  <c r="L72" i="2"/>
  <c r="J72" i="2"/>
  <c r="H72" i="2"/>
  <c r="G72" i="2"/>
  <c r="F72" i="2"/>
  <c r="E72" i="2"/>
  <c r="D72" i="2"/>
  <c r="C72" i="2"/>
  <c r="L71" i="2"/>
  <c r="J71" i="2"/>
  <c r="H71" i="2"/>
  <c r="G71" i="2"/>
  <c r="F71" i="2"/>
  <c r="E71" i="2"/>
  <c r="D71" i="2"/>
  <c r="C71" i="2"/>
  <c r="L70" i="2"/>
  <c r="J70" i="2"/>
  <c r="H70" i="2"/>
  <c r="G70" i="2"/>
  <c r="F70" i="2"/>
  <c r="E70" i="2"/>
  <c r="D70" i="2"/>
  <c r="C70" i="2"/>
  <c r="L69" i="2"/>
  <c r="J69" i="2"/>
  <c r="H69" i="2"/>
  <c r="G69" i="2"/>
  <c r="F69" i="2"/>
  <c r="E69" i="2"/>
  <c r="D69" i="2"/>
  <c r="C69" i="2"/>
  <c r="L68" i="2"/>
  <c r="J68" i="2"/>
  <c r="H68" i="2"/>
  <c r="G68" i="2"/>
  <c r="F68" i="2"/>
  <c r="E68" i="2"/>
  <c r="D68" i="2"/>
  <c r="C68" i="2"/>
  <c r="L67" i="2"/>
  <c r="J67" i="2"/>
  <c r="H67" i="2"/>
  <c r="G67" i="2"/>
  <c r="F67" i="2"/>
  <c r="E67" i="2"/>
  <c r="D67" i="2"/>
  <c r="C67" i="2"/>
  <c r="L66" i="2"/>
  <c r="J66" i="2"/>
  <c r="H66" i="2"/>
  <c r="G66" i="2"/>
  <c r="F66" i="2"/>
  <c r="E66" i="2"/>
  <c r="D66" i="2"/>
  <c r="C66" i="2"/>
  <c r="L65" i="2"/>
  <c r="J65" i="2"/>
  <c r="H65" i="2"/>
  <c r="G65" i="2"/>
  <c r="F65" i="2"/>
  <c r="E65" i="2"/>
  <c r="D65" i="2"/>
  <c r="C65" i="2"/>
  <c r="L64" i="2"/>
  <c r="J64" i="2"/>
  <c r="H64" i="2"/>
  <c r="G64" i="2"/>
  <c r="F64" i="2"/>
  <c r="E64" i="2"/>
  <c r="D64" i="2"/>
  <c r="C64" i="2"/>
  <c r="L63" i="2"/>
  <c r="J63" i="2"/>
  <c r="H63" i="2"/>
  <c r="G63" i="2"/>
  <c r="F63" i="2"/>
  <c r="E63" i="2"/>
  <c r="D63" i="2"/>
  <c r="C63" i="2"/>
  <c r="L62" i="2"/>
  <c r="J62" i="2"/>
  <c r="H62" i="2"/>
  <c r="G62" i="2"/>
  <c r="F62" i="2"/>
  <c r="E62" i="2"/>
  <c r="D62" i="2"/>
  <c r="C62" i="2"/>
  <c r="L61" i="2"/>
  <c r="J61" i="2"/>
  <c r="H61" i="2"/>
  <c r="G61" i="2"/>
  <c r="F61" i="2"/>
  <c r="E61" i="2"/>
  <c r="D61" i="2"/>
  <c r="C61" i="2"/>
  <c r="L60" i="2"/>
  <c r="J60" i="2"/>
  <c r="H60" i="2"/>
  <c r="G60" i="2"/>
  <c r="F60" i="2"/>
  <c r="E60" i="2"/>
  <c r="D60" i="2"/>
  <c r="C60" i="2"/>
  <c r="L59" i="2"/>
  <c r="J59" i="2"/>
  <c r="H59" i="2"/>
  <c r="G59" i="2"/>
  <c r="F59" i="2"/>
  <c r="E59" i="2"/>
  <c r="D59" i="2"/>
  <c r="C59" i="2"/>
  <c r="L58" i="2"/>
  <c r="J58" i="2"/>
  <c r="H58" i="2"/>
  <c r="G58" i="2"/>
  <c r="F58" i="2"/>
  <c r="E58" i="2"/>
  <c r="D58" i="2"/>
  <c r="C58" i="2"/>
  <c r="L57" i="2"/>
  <c r="J57" i="2"/>
  <c r="H57" i="2"/>
  <c r="G57" i="2"/>
  <c r="F57" i="2"/>
  <c r="E57" i="2"/>
  <c r="D57" i="2"/>
  <c r="C57" i="2"/>
  <c r="L56" i="2"/>
  <c r="J56" i="2"/>
  <c r="H56" i="2"/>
  <c r="G56" i="2"/>
  <c r="F56" i="2"/>
  <c r="E56" i="2"/>
  <c r="D56" i="2"/>
  <c r="C56" i="2"/>
  <c r="L55" i="2"/>
  <c r="J55" i="2"/>
  <c r="H55" i="2"/>
  <c r="G55" i="2"/>
  <c r="F55" i="2"/>
  <c r="E55" i="2"/>
  <c r="D55" i="2"/>
  <c r="C55" i="2"/>
  <c r="L54" i="2"/>
  <c r="J54" i="2"/>
  <c r="H54" i="2"/>
  <c r="G54" i="2"/>
  <c r="F54" i="2"/>
  <c r="E54" i="2"/>
  <c r="D54" i="2"/>
  <c r="C54" i="2"/>
  <c r="L53" i="2"/>
  <c r="J53" i="2"/>
  <c r="H53" i="2"/>
  <c r="G53" i="2"/>
  <c r="F53" i="2"/>
  <c r="E53" i="2"/>
  <c r="D53" i="2"/>
  <c r="C53" i="2"/>
  <c r="L52" i="2"/>
  <c r="J52" i="2"/>
  <c r="H52" i="2"/>
  <c r="G52" i="2"/>
  <c r="F52" i="2"/>
  <c r="E52" i="2"/>
  <c r="D52" i="2"/>
  <c r="C52" i="2"/>
  <c r="L51" i="2"/>
  <c r="J51" i="2"/>
  <c r="H51" i="2"/>
  <c r="G51" i="2"/>
  <c r="F51" i="2"/>
  <c r="E51" i="2"/>
  <c r="D51" i="2"/>
  <c r="C51" i="2"/>
  <c r="L50" i="2"/>
  <c r="J50" i="2"/>
  <c r="H50" i="2"/>
  <c r="G50" i="2"/>
  <c r="F50" i="2"/>
  <c r="E50" i="2"/>
  <c r="D50" i="2"/>
  <c r="C50" i="2"/>
  <c r="L49" i="2"/>
  <c r="J49" i="2"/>
  <c r="H49" i="2"/>
  <c r="G49" i="2"/>
  <c r="F49" i="2"/>
  <c r="E49" i="2"/>
  <c r="D49" i="2"/>
  <c r="C49" i="2"/>
  <c r="L48" i="2"/>
  <c r="J48" i="2"/>
  <c r="H48" i="2"/>
  <c r="G48" i="2"/>
  <c r="F48" i="2"/>
  <c r="E48" i="2"/>
  <c r="D48" i="2"/>
  <c r="C48" i="2"/>
  <c r="L47" i="2"/>
  <c r="J47" i="2"/>
  <c r="H47" i="2"/>
  <c r="G47" i="2"/>
  <c r="F47" i="2"/>
  <c r="E47" i="2"/>
  <c r="D47" i="2"/>
  <c r="C47" i="2"/>
  <c r="L46" i="2"/>
  <c r="J46" i="2"/>
  <c r="H46" i="2"/>
  <c r="G46" i="2"/>
  <c r="F46" i="2"/>
  <c r="E46" i="2"/>
  <c r="D46" i="2"/>
  <c r="C46" i="2"/>
  <c r="L45" i="2"/>
  <c r="J45" i="2"/>
  <c r="H45" i="2"/>
  <c r="G45" i="2"/>
  <c r="F45" i="2"/>
  <c r="E45" i="2"/>
  <c r="D45" i="2"/>
  <c r="C45" i="2"/>
  <c r="L44" i="2"/>
  <c r="J44" i="2"/>
  <c r="H44" i="2"/>
  <c r="G44" i="2"/>
  <c r="F44" i="2"/>
  <c r="E44" i="2"/>
  <c r="D44" i="2"/>
  <c r="C44" i="2"/>
  <c r="L43" i="2"/>
  <c r="J43" i="2"/>
  <c r="H43" i="2"/>
  <c r="G43" i="2"/>
  <c r="F43" i="2"/>
  <c r="E43" i="2"/>
  <c r="D43" i="2"/>
  <c r="C43" i="2"/>
  <c r="L42" i="2"/>
  <c r="J42" i="2"/>
  <c r="H42" i="2"/>
  <c r="G42" i="2"/>
  <c r="F42" i="2"/>
  <c r="E42" i="2"/>
  <c r="D42" i="2"/>
  <c r="C42" i="2"/>
  <c r="L41" i="2"/>
  <c r="J41" i="2"/>
  <c r="H41" i="2"/>
  <c r="G41" i="2"/>
  <c r="F41" i="2"/>
  <c r="E41" i="2"/>
  <c r="D41" i="2"/>
  <c r="C41" i="2"/>
  <c r="L40" i="2"/>
  <c r="J40" i="2"/>
  <c r="H40" i="2"/>
  <c r="G40" i="2"/>
  <c r="F40" i="2"/>
  <c r="E40" i="2"/>
  <c r="D40" i="2"/>
  <c r="C40" i="2"/>
  <c r="L39" i="2"/>
  <c r="J39" i="2"/>
  <c r="H39" i="2"/>
  <c r="G39" i="2"/>
  <c r="F39" i="2"/>
  <c r="E39" i="2"/>
  <c r="D39" i="2"/>
  <c r="C39" i="2"/>
  <c r="L38" i="2"/>
  <c r="J38" i="2"/>
  <c r="H38" i="2"/>
  <c r="G38" i="2"/>
  <c r="F38" i="2"/>
  <c r="E38" i="2"/>
  <c r="D38" i="2"/>
  <c r="C38" i="2"/>
  <c r="L37" i="2"/>
  <c r="J37" i="2"/>
  <c r="H37" i="2"/>
  <c r="G37" i="2"/>
  <c r="F37" i="2"/>
  <c r="E37" i="2"/>
  <c r="D37" i="2"/>
  <c r="C37" i="2"/>
  <c r="L36" i="2"/>
  <c r="J36" i="2"/>
  <c r="H36" i="2"/>
  <c r="G36" i="2"/>
  <c r="F36" i="2"/>
  <c r="E36" i="2"/>
  <c r="D36" i="2"/>
  <c r="C36" i="2"/>
  <c r="L35" i="2"/>
  <c r="J35" i="2"/>
  <c r="H35" i="2"/>
  <c r="G35" i="2"/>
  <c r="F35" i="2"/>
  <c r="E35" i="2"/>
  <c r="D35" i="2"/>
  <c r="C35" i="2"/>
  <c r="L34" i="2"/>
  <c r="J34" i="2"/>
  <c r="H34" i="2"/>
  <c r="G34" i="2"/>
  <c r="F34" i="2"/>
  <c r="E34" i="2"/>
  <c r="D34" i="2"/>
  <c r="C34" i="2"/>
  <c r="L33" i="2"/>
  <c r="J33" i="2"/>
  <c r="H33" i="2"/>
  <c r="G33" i="2"/>
  <c r="F33" i="2"/>
  <c r="E33" i="2"/>
  <c r="D33" i="2"/>
  <c r="C33" i="2"/>
  <c r="L32" i="2"/>
  <c r="J32" i="2"/>
  <c r="H32" i="2"/>
  <c r="G32" i="2"/>
  <c r="F32" i="2"/>
  <c r="E32" i="2"/>
  <c r="D32" i="2"/>
  <c r="C32" i="2"/>
  <c r="L31" i="2"/>
  <c r="J31" i="2"/>
  <c r="H31" i="2"/>
  <c r="G31" i="2"/>
  <c r="F31" i="2"/>
  <c r="E31" i="2"/>
  <c r="D31" i="2"/>
  <c r="C31" i="2"/>
  <c r="L30" i="2"/>
  <c r="J30" i="2"/>
  <c r="H30" i="2"/>
  <c r="G30" i="2"/>
  <c r="F30" i="2"/>
  <c r="E30" i="2"/>
  <c r="D30" i="2"/>
  <c r="C30" i="2"/>
  <c r="L29" i="2"/>
  <c r="J29" i="2"/>
  <c r="H29" i="2"/>
  <c r="G29" i="2"/>
  <c r="F29" i="2"/>
  <c r="E29" i="2"/>
  <c r="D29" i="2"/>
  <c r="C29" i="2"/>
  <c r="L28" i="2"/>
  <c r="J28" i="2"/>
  <c r="H28" i="2"/>
  <c r="G28" i="2"/>
  <c r="F28" i="2"/>
  <c r="E28" i="2"/>
  <c r="D28" i="2"/>
  <c r="C28" i="2"/>
  <c r="L27" i="2"/>
  <c r="J27" i="2"/>
  <c r="H27" i="2"/>
  <c r="G27" i="2"/>
  <c r="F27" i="2"/>
  <c r="E27" i="2"/>
  <c r="D27" i="2"/>
  <c r="C27" i="2"/>
  <c r="L26" i="2"/>
  <c r="J26" i="2"/>
  <c r="H26" i="2"/>
  <c r="G26" i="2"/>
  <c r="F26" i="2"/>
  <c r="E26" i="2"/>
  <c r="D26" i="2"/>
  <c r="C26" i="2"/>
  <c r="L25" i="2"/>
  <c r="J25" i="2"/>
  <c r="H25" i="2"/>
  <c r="G25" i="2"/>
  <c r="F25" i="2"/>
  <c r="E25" i="2"/>
  <c r="D25" i="2"/>
  <c r="C25" i="2"/>
  <c r="L24" i="2"/>
  <c r="J24" i="2"/>
  <c r="H24" i="2"/>
  <c r="G24" i="2"/>
  <c r="F24" i="2"/>
  <c r="E24" i="2"/>
  <c r="D24" i="2"/>
  <c r="C24" i="2"/>
  <c r="L23" i="2"/>
  <c r="J23" i="2"/>
  <c r="H23" i="2"/>
  <c r="G23" i="2"/>
  <c r="F23" i="2"/>
  <c r="E23" i="2"/>
  <c r="D23" i="2"/>
  <c r="C23" i="2"/>
  <c r="L22" i="2"/>
  <c r="J22" i="2"/>
  <c r="H22" i="2"/>
  <c r="G22" i="2"/>
  <c r="F22" i="2"/>
  <c r="E22" i="2"/>
  <c r="D22" i="2"/>
  <c r="C22" i="2"/>
  <c r="L21" i="2"/>
  <c r="J21" i="2"/>
  <c r="H21" i="2"/>
  <c r="G21" i="2"/>
  <c r="F21" i="2"/>
  <c r="E21" i="2"/>
  <c r="D21" i="2"/>
  <c r="C21" i="2"/>
  <c r="L20" i="2"/>
  <c r="J20" i="2"/>
  <c r="H20" i="2"/>
  <c r="G20" i="2"/>
  <c r="F20" i="2"/>
  <c r="E20" i="2"/>
  <c r="D20" i="2"/>
  <c r="C20" i="2"/>
  <c r="L19" i="2"/>
  <c r="J19" i="2"/>
  <c r="H19" i="2"/>
  <c r="G19" i="2"/>
  <c r="F19" i="2"/>
  <c r="E19" i="2"/>
  <c r="D19" i="2"/>
  <c r="C19" i="2"/>
  <c r="L18" i="2"/>
  <c r="J18" i="2"/>
  <c r="H18" i="2"/>
  <c r="G18" i="2"/>
  <c r="F18" i="2"/>
  <c r="E18" i="2"/>
  <c r="D18" i="2"/>
  <c r="C18" i="2"/>
  <c r="L17" i="2"/>
  <c r="J17" i="2"/>
  <c r="H17" i="2"/>
  <c r="G17" i="2"/>
  <c r="F17" i="2"/>
  <c r="E17" i="2"/>
  <c r="D17" i="2"/>
  <c r="C17" i="2"/>
  <c r="L16" i="2"/>
  <c r="J16" i="2"/>
  <c r="H16" i="2"/>
  <c r="G16" i="2"/>
  <c r="F16" i="2"/>
  <c r="E16" i="2"/>
  <c r="D16" i="2"/>
  <c r="C16" i="2"/>
  <c r="L15" i="2"/>
  <c r="J15" i="2"/>
  <c r="H15" i="2"/>
  <c r="G15" i="2"/>
  <c r="F15" i="2"/>
  <c r="E15" i="2"/>
  <c r="D15" i="2"/>
  <c r="C15" i="2"/>
  <c r="L14" i="2"/>
  <c r="J14" i="2"/>
  <c r="H14" i="2"/>
  <c r="G14" i="2"/>
  <c r="F14" i="2"/>
  <c r="E14" i="2"/>
  <c r="D14" i="2"/>
  <c r="C14" i="2"/>
  <c r="L13" i="2"/>
  <c r="J13" i="2"/>
  <c r="H13" i="2"/>
  <c r="G13" i="2"/>
  <c r="F13" i="2"/>
  <c r="E13" i="2"/>
  <c r="D13" i="2"/>
  <c r="C13" i="2"/>
  <c r="L12" i="2"/>
  <c r="J12" i="2"/>
  <c r="H12" i="2"/>
  <c r="G12" i="2"/>
  <c r="F12" i="2"/>
  <c r="E12" i="2"/>
  <c r="D12" i="2"/>
  <c r="C12" i="2"/>
  <c r="L11" i="2"/>
  <c r="J11" i="2"/>
  <c r="H11" i="2"/>
  <c r="G11" i="2"/>
  <c r="F11" i="2"/>
  <c r="E11" i="2"/>
  <c r="D11" i="2"/>
  <c r="C11" i="2"/>
  <c r="L10" i="2"/>
  <c r="J10" i="2"/>
  <c r="H10" i="2"/>
  <c r="G10" i="2"/>
  <c r="F10" i="2"/>
  <c r="E10" i="2"/>
  <c r="D10" i="2"/>
  <c r="C10" i="2"/>
  <c r="L9" i="2"/>
  <c r="J9" i="2"/>
  <c r="H9" i="2"/>
  <c r="G9" i="2"/>
  <c r="F9" i="2"/>
  <c r="E9" i="2"/>
  <c r="D9" i="2"/>
  <c r="C9" i="2"/>
  <c r="L8" i="2"/>
  <c r="J8" i="2"/>
  <c r="H8" i="2"/>
  <c r="G8" i="2"/>
  <c r="F8" i="2"/>
  <c r="E8" i="2"/>
  <c r="D8" i="2"/>
  <c r="C8" i="2"/>
  <c r="L7" i="2"/>
  <c r="J7" i="2"/>
  <c r="H7" i="2"/>
  <c r="G7" i="2"/>
  <c r="F7" i="2"/>
  <c r="E7" i="2"/>
  <c r="D7" i="2"/>
  <c r="C7" i="2"/>
  <c r="L6" i="2"/>
  <c r="J6" i="2"/>
  <c r="H6" i="2"/>
  <c r="G6" i="2"/>
  <c r="F6" i="2"/>
  <c r="E6" i="2"/>
  <c r="D6" i="2"/>
  <c r="C6" i="2"/>
  <c r="L5" i="2"/>
  <c r="J5" i="2"/>
  <c r="H5" i="2"/>
  <c r="G5" i="2"/>
  <c r="F5" i="2"/>
  <c r="E5" i="2"/>
  <c r="D5" i="2"/>
  <c r="C5" i="2"/>
  <c r="L4" i="2"/>
  <c r="J4" i="2"/>
  <c r="H4" i="2"/>
  <c r="G4" i="2"/>
  <c r="F4" i="2"/>
  <c r="E4" i="2"/>
  <c r="D4" i="2"/>
  <c r="C4" i="2"/>
</calcChain>
</file>

<file path=xl/sharedStrings.xml><?xml version="1.0" encoding="utf-8"?>
<sst xmlns="http://schemas.openxmlformats.org/spreadsheetml/2006/main" count="8652" uniqueCount="1821">
  <si>
    <t>NOMBRE DEL CURSO</t>
  </si>
  <si>
    <t>VISIBILIDAD</t>
  </si>
  <si>
    <t>CURSO</t>
  </si>
  <si>
    <t>PROFESORES</t>
  </si>
  <si>
    <t>ACTUALIZACIONES EN AÑO 2021</t>
  </si>
  <si>
    <t>NUEVA CATEGORÍA 2021</t>
  </si>
  <si>
    <t>SUB CATEGORÍA 2021</t>
  </si>
  <si>
    <t>ESPECIALIZACIONES</t>
  </si>
  <si>
    <t>DURACIÓN</t>
  </si>
  <si>
    <t>EXAMEN</t>
  </si>
  <si>
    <t>AÑO</t>
  </si>
  <si>
    <t>NIVEL</t>
  </si>
  <si>
    <t>MEMBRESÍA</t>
  </si>
  <si>
    <t>NIVEL anterior</t>
  </si>
  <si>
    <t>Configuración del entorno de trabajo</t>
  </si>
  <si>
    <t>FULL</t>
  </si>
  <si>
    <t>Nuevo</t>
  </si>
  <si>
    <t>Jorge Villavicencio</t>
  </si>
  <si>
    <t>No Actualizar</t>
  </si>
  <si>
    <t>Tecnologia y Digital</t>
  </si>
  <si>
    <t>2h 28min</t>
  </si>
  <si>
    <t>Sí</t>
  </si>
  <si>
    <t>Intermedio</t>
  </si>
  <si>
    <t>SI</t>
  </si>
  <si>
    <t>Básico</t>
  </si>
  <si>
    <t>Creando APIs con Django - Nivel Avanzado</t>
  </si>
  <si>
    <t>Carlo Alva</t>
  </si>
  <si>
    <t>56min</t>
  </si>
  <si>
    <t>Avanzado</t>
  </si>
  <si>
    <t>Introducción al marketing deportivo</t>
  </si>
  <si>
    <t>Julio Medina y David Ruiz</t>
  </si>
  <si>
    <t>Marketing</t>
  </si>
  <si>
    <t>Marketing Digital</t>
  </si>
  <si>
    <t>53min</t>
  </si>
  <si>
    <t>Django Avanzado: Funciones extra e integraciones</t>
  </si>
  <si>
    <t>57min</t>
  </si>
  <si>
    <t>Lenguaje Dart para Flutter</t>
  </si>
  <si>
    <t>Enrique Pinedo</t>
  </si>
  <si>
    <t>59min</t>
  </si>
  <si>
    <t>Kotlin: Básico - intermedio</t>
  </si>
  <si>
    <t>Giancarlos Araya</t>
  </si>
  <si>
    <t>Desarrollo de Software</t>
  </si>
  <si>
    <t>4h 54min</t>
  </si>
  <si>
    <t>Básico - Intermedio</t>
  </si>
  <si>
    <t>Curso Intermedio de Django</t>
  </si>
  <si>
    <t>Leonardo Curaca</t>
  </si>
  <si>
    <t>1h 11min</t>
  </si>
  <si>
    <t>Curso Básico de Django</t>
  </si>
  <si>
    <t>46min</t>
  </si>
  <si>
    <t>Storytelling y Data Visualization</t>
  </si>
  <si>
    <t>Layla Scheli</t>
  </si>
  <si>
    <t>Tecnología y Digital</t>
  </si>
  <si>
    <t>1h 7min</t>
  </si>
  <si>
    <t>Intermedio - Avanzado</t>
  </si>
  <si>
    <t>Si</t>
  </si>
  <si>
    <t>Packaging: Diseño y especificaciones técnicas</t>
  </si>
  <si>
    <t>Claudia Torres</t>
  </si>
  <si>
    <t>Diseño y Creatividad</t>
  </si>
  <si>
    <t>Diseño gráfico</t>
  </si>
  <si>
    <t>1h 35 min</t>
  </si>
  <si>
    <t>Introducción a Tableau</t>
  </si>
  <si>
    <t>52 min</t>
  </si>
  <si>
    <t>Microsoft Onenote</t>
  </si>
  <si>
    <t>Sergio Bazo</t>
  </si>
  <si>
    <t>Microsof Office</t>
  </si>
  <si>
    <t>Ofiice</t>
  </si>
  <si>
    <t>28 min</t>
  </si>
  <si>
    <t>Tableau Intermedio Avanzado</t>
  </si>
  <si>
    <t>1h 2min 21s</t>
  </si>
  <si>
    <t>Trading con Patrones Chartistas: Las 12 Figuras Básicas</t>
  </si>
  <si>
    <t>Jesús Planas</t>
  </si>
  <si>
    <t>Negocios</t>
  </si>
  <si>
    <t>2h 43min</t>
  </si>
  <si>
    <t>Trading con Velas Japonesas: los 25 patrones ganadores</t>
  </si>
  <si>
    <t>2h 36min</t>
  </si>
  <si>
    <t>BPMN 2.0: Modelado de Procesos Empresariales</t>
  </si>
  <si>
    <t>2h 13min</t>
  </si>
  <si>
    <t>Microsoft Sharepoint</t>
  </si>
  <si>
    <t>46 min</t>
  </si>
  <si>
    <t>Fundamentos de Business Intelligence con Tableau</t>
  </si>
  <si>
    <t>Python Intermedio</t>
  </si>
  <si>
    <t>1h 34 min</t>
  </si>
  <si>
    <t>R para Data Science</t>
  </si>
  <si>
    <t>Data analytics</t>
  </si>
  <si>
    <t>1h 24 min</t>
  </si>
  <si>
    <t>Fundamentos de Python</t>
  </si>
  <si>
    <t>1h 42 min</t>
  </si>
  <si>
    <t>Microsoft Planner</t>
  </si>
  <si>
    <t>38 min</t>
  </si>
  <si>
    <t>Microsoft Teams</t>
  </si>
  <si>
    <t>59 min</t>
  </si>
  <si>
    <t>Elaboración de propuestas - SEACE 3.0</t>
  </si>
  <si>
    <t>Marco Zelasco</t>
  </si>
  <si>
    <t>36 min</t>
  </si>
  <si>
    <t>SEACE 3.0 y el proceso de contratación pública</t>
  </si>
  <si>
    <t>43 min</t>
  </si>
  <si>
    <t>Contratación con el Estado Peruano: primeros pasos</t>
  </si>
  <si>
    <t>41 min</t>
  </si>
  <si>
    <t>Microsoft Outlook</t>
  </si>
  <si>
    <t>1h 40 min</t>
  </si>
  <si>
    <t>Microsoft OneDrive</t>
  </si>
  <si>
    <t>Office</t>
  </si>
  <si>
    <t>33 min</t>
  </si>
  <si>
    <t>Business Model Canvas</t>
  </si>
  <si>
    <t>Carlos Escala</t>
  </si>
  <si>
    <t>Emprendimiento</t>
  </si>
  <si>
    <t>1h 03 min</t>
  </si>
  <si>
    <t>Final cut pro x</t>
  </si>
  <si>
    <t>Daniel Guridi</t>
  </si>
  <si>
    <t>Producción y video</t>
  </si>
  <si>
    <t>1h</t>
  </si>
  <si>
    <t>Introducción a la animación con After Effects</t>
  </si>
  <si>
    <t>Rudy Aedo</t>
  </si>
  <si>
    <t>Animación</t>
  </si>
  <si>
    <t>2h 21 min</t>
  </si>
  <si>
    <t>Pricing Internacional</t>
  </si>
  <si>
    <t>José Fernández</t>
  </si>
  <si>
    <t>Gestión comercial</t>
  </si>
  <si>
    <t>1h 09 min</t>
  </si>
  <si>
    <t>Mindset de empleabilidad digital internacional</t>
  </si>
  <si>
    <t>Angie Álvarez</t>
  </si>
  <si>
    <t>Desarrollo personal</t>
  </si>
  <si>
    <t>Bienestar</t>
  </si>
  <si>
    <t>1h 25 min</t>
  </si>
  <si>
    <t>Transformación digital aplicada</t>
  </si>
  <si>
    <t>Percy Negrete</t>
  </si>
  <si>
    <t>56 min</t>
  </si>
  <si>
    <t>Employee Experience: ¿Qué es y cómo se siente?</t>
  </si>
  <si>
    <t>Gabino Morin</t>
  </si>
  <si>
    <t>Recursos humanos</t>
  </si>
  <si>
    <t>RRHH Soft</t>
  </si>
  <si>
    <t>1h 19 min</t>
  </si>
  <si>
    <t>CSS Avanzado</t>
  </si>
  <si>
    <t>Victoria Millones</t>
  </si>
  <si>
    <t>Desarrollo web</t>
  </si>
  <si>
    <t>3h 29 min</t>
  </si>
  <si>
    <t>Git y Github profesional</t>
  </si>
  <si>
    <t>Miluska Pajuelo</t>
  </si>
  <si>
    <t>1h 22 min</t>
  </si>
  <si>
    <t>Proceso creativo UX</t>
  </si>
  <si>
    <t>Nicolle Li</t>
  </si>
  <si>
    <t>Marketing digital</t>
  </si>
  <si>
    <t>1 h 24 min</t>
  </si>
  <si>
    <t>Introducción al UX writing</t>
  </si>
  <si>
    <t>André del Águila</t>
  </si>
  <si>
    <t>1h 23 min</t>
  </si>
  <si>
    <t>Analítica y optimización de productos digitales</t>
  </si>
  <si>
    <t>Alex Cusihuaman</t>
  </si>
  <si>
    <t>Fundamentos del diseño de interfaces</t>
  </si>
  <si>
    <t>Daniela de los Ríos</t>
  </si>
  <si>
    <t>1h 16 min</t>
  </si>
  <si>
    <t>Usabilidad para plataformas digitales</t>
  </si>
  <si>
    <t>Fiorella Alvitez</t>
  </si>
  <si>
    <t>1 h 11 min</t>
  </si>
  <si>
    <t>Buenas prácticas de UX</t>
  </si>
  <si>
    <t>Malko Gallegos</t>
  </si>
  <si>
    <t>Diseño y creatividad</t>
  </si>
  <si>
    <t>Comunicación</t>
  </si>
  <si>
    <t>Introducción al Diseño de Experiencia del usuario</t>
  </si>
  <si>
    <t>Generación de demanda</t>
  </si>
  <si>
    <t>Eduardo Rubio</t>
  </si>
  <si>
    <t>Sostenibilidad</t>
  </si>
  <si>
    <t>1h 4 min</t>
  </si>
  <si>
    <t>Introducción a adobe premiere pro</t>
  </si>
  <si>
    <t>Saúl Inojosa</t>
  </si>
  <si>
    <t>1 h</t>
  </si>
  <si>
    <t>Herramientas de gestión de contenidos</t>
  </si>
  <si>
    <t>Blanca Velásquez</t>
  </si>
  <si>
    <t>1h 12 min</t>
  </si>
  <si>
    <t>¿Cómo gestionar tus deudas e invertir correctamente?</t>
  </si>
  <si>
    <t>Franco Guerrero Torreblanca</t>
  </si>
  <si>
    <t>Finanzas</t>
  </si>
  <si>
    <t>Conocimiento del consumidor e investigación de mercado</t>
  </si>
  <si>
    <t>Francisco Carvajal</t>
  </si>
  <si>
    <t>Prevención de riesgos laborales</t>
  </si>
  <si>
    <t>Eduardo Merino</t>
  </si>
  <si>
    <t>Salud y seguridad ocupacional</t>
  </si>
  <si>
    <t>2 h 10 min</t>
  </si>
  <si>
    <t>Introducción a las DeFI: Finanzas descentralizadas</t>
  </si>
  <si>
    <t>Renzo Peche</t>
  </si>
  <si>
    <t>1 hr 41 min</t>
  </si>
  <si>
    <t>Introducción a la perspectiva en el dibujo</t>
  </si>
  <si>
    <t>Giuliana Bendezú</t>
  </si>
  <si>
    <t>creatividad</t>
  </si>
  <si>
    <t>1h 29 min</t>
  </si>
  <si>
    <t>Ergonomía y movimiento</t>
  </si>
  <si>
    <t>Santiago Sologuren</t>
  </si>
  <si>
    <t>2h</t>
  </si>
  <si>
    <t>Estrategias de contenido para redes sociales</t>
  </si>
  <si>
    <t>Tetsumi Salazar</t>
  </si>
  <si>
    <t>1h 37 min</t>
  </si>
  <si>
    <t>Técnicas para potenciar tu creatividad</t>
  </si>
  <si>
    <t>Daniel Montanchez</t>
  </si>
  <si>
    <t>¿Cómo instalar un comité de SST desde cero?</t>
  </si>
  <si>
    <t>Wendy Orellana</t>
  </si>
  <si>
    <t>RRHH Hard</t>
  </si>
  <si>
    <t>1h 20 min</t>
  </si>
  <si>
    <t>La aventura de reciclar en casa</t>
  </si>
  <si>
    <t>Luis Tapia</t>
  </si>
  <si>
    <t>Pintura botánica en acuarela y acrílico</t>
  </si>
  <si>
    <t>Ana Balcázar</t>
  </si>
  <si>
    <t>5 hr 49 min</t>
  </si>
  <si>
    <t>Representación de la figura humana en el dibujo</t>
  </si>
  <si>
    <t>Renato Loaiza</t>
  </si>
  <si>
    <t>2h 38 min</t>
  </si>
  <si>
    <t>SQL Avanzado</t>
  </si>
  <si>
    <t>Gonzalo Delgado</t>
  </si>
  <si>
    <t>2 h 57 min</t>
  </si>
  <si>
    <t>¿Cómo crear y vender NFT: Non Fungible Tokens?</t>
  </si>
  <si>
    <t>Cristian Lindley</t>
  </si>
  <si>
    <t>1 h 9 min</t>
  </si>
  <si>
    <t>Introducción a la ley de seguridad y salud en el trabajo</t>
  </si>
  <si>
    <t>Juan Carlos Quiroz</t>
  </si>
  <si>
    <t>¿Cómo desarrollar una presentación efectiva?</t>
  </si>
  <si>
    <t>Jorge Monsalve</t>
  </si>
  <si>
    <t>1 hr 11 min</t>
  </si>
  <si>
    <t>¿Cómo cuidar la salud mental en el trabajo?</t>
  </si>
  <si>
    <t>Pamela Navarro Castaños</t>
  </si>
  <si>
    <t>1h 10 min</t>
  </si>
  <si>
    <t>Presupuesto de marketing digital</t>
  </si>
  <si>
    <t>Carlo Rodríguez</t>
  </si>
  <si>
    <t>Adobe Illustrator Avanzado</t>
  </si>
  <si>
    <t>Luis Alarcón</t>
  </si>
  <si>
    <t>3h 33 min</t>
  </si>
  <si>
    <t>Primeros auxilios: actuar frente a las emergencias</t>
  </si>
  <si>
    <t>Jorge Dávila</t>
  </si>
  <si>
    <t>1 hr 57 min</t>
  </si>
  <si>
    <t>¿Cómo diseñar y administrar una Estructura salarial?</t>
  </si>
  <si>
    <t>Eduardo Fuentes y José Larraín</t>
  </si>
  <si>
    <t>1 hr 34 min</t>
  </si>
  <si>
    <t>Impacto emocional de la compensación total</t>
  </si>
  <si>
    <t>Mariana Pusich</t>
  </si>
  <si>
    <t>1 hr 6 min</t>
  </si>
  <si>
    <t>Colorizando videos con DaVinci Resolve</t>
  </si>
  <si>
    <t>Juan Miguel Maldonado</t>
  </si>
  <si>
    <t>1 hr 23 min</t>
  </si>
  <si>
    <t>Adobe Illustrator Intermedio</t>
  </si>
  <si>
    <t>2 hr 41 min</t>
  </si>
  <si>
    <t>La tormenta perfecta: crear ideas con brainstorming</t>
  </si>
  <si>
    <t>Raúl Diaz Miranda</t>
  </si>
  <si>
    <t>1h 9 min</t>
  </si>
  <si>
    <t>Gestión y costos de importación</t>
  </si>
  <si>
    <t>Juan Carlo Muñoz</t>
  </si>
  <si>
    <t>1 hr 45 min</t>
  </si>
  <si>
    <t>Introducción a los NFT´s: non fungible token's</t>
  </si>
  <si>
    <t>1hr 29min</t>
  </si>
  <si>
    <t>¿Te animas a exportar? Conoce los conceptos básicos</t>
  </si>
  <si>
    <t>Cristy Capurro</t>
  </si>
  <si>
    <t>1hr 12 min</t>
  </si>
  <si>
    <t>Calidad de vida y bienestar integral</t>
  </si>
  <si>
    <t>Verónica Chávez</t>
  </si>
  <si>
    <t>1hr 23min</t>
  </si>
  <si>
    <t>¿Cómo realizar evaluaciones de personal?</t>
  </si>
  <si>
    <t>Giovanni Beltrán</t>
  </si>
  <si>
    <t>KPI´s efectivos para el home office</t>
  </si>
  <si>
    <t>Victor Velazquez</t>
  </si>
  <si>
    <t>1hr 16 min</t>
  </si>
  <si>
    <t>Transformación digital en los servicios financieros</t>
  </si>
  <si>
    <t>Mario Ernst</t>
  </si>
  <si>
    <t>1hr 54 min</t>
  </si>
  <si>
    <t>Ejercicios prácticos de excel</t>
  </si>
  <si>
    <t>4h 50 min</t>
  </si>
  <si>
    <t>¿Cómo prepararme para una presentación?</t>
  </si>
  <si>
    <t>1h 12min</t>
  </si>
  <si>
    <t>Google analytics 4 intermedio</t>
  </si>
  <si>
    <t>Kevin Acosta</t>
  </si>
  <si>
    <t>2hr 8min</t>
  </si>
  <si>
    <t>¿Qué hay detrás de un pago online exitoso?</t>
  </si>
  <si>
    <t>Estephanía Ramirez</t>
  </si>
  <si>
    <t>e-commerce</t>
  </si>
  <si>
    <t>1hr 15 min</t>
  </si>
  <si>
    <t>Gestión del tiempo en home office</t>
  </si>
  <si>
    <t>Alejandro López</t>
  </si>
  <si>
    <t>1hr 27 min</t>
  </si>
  <si>
    <t>Introducción a las criptomonedas</t>
  </si>
  <si>
    <t>1 hr 33 min</t>
  </si>
  <si>
    <t>HTML: Bootstrap</t>
  </si>
  <si>
    <t>Enrique Custodio</t>
  </si>
  <si>
    <t>3 hr</t>
  </si>
  <si>
    <t>Gestión de la cadena de suministro</t>
  </si>
  <si>
    <t>Lizeth Cárdenas</t>
  </si>
  <si>
    <t>Gestión Comercial</t>
  </si>
  <si>
    <t>1 hr 37 min</t>
  </si>
  <si>
    <t>Las pequeñas organizaciones ante los ODS</t>
  </si>
  <si>
    <t>Lautaro Tacari</t>
  </si>
  <si>
    <t>48min</t>
  </si>
  <si>
    <t>Facebook analytics</t>
  </si>
  <si>
    <t>Joseph Vargas</t>
  </si>
  <si>
    <t>1hr 13min</t>
  </si>
  <si>
    <t>Guía legal para emprendedores</t>
  </si>
  <si>
    <t>Alberto Arrieta</t>
  </si>
  <si>
    <t>1hr 47min</t>
  </si>
  <si>
    <t>SQL Intermedio</t>
  </si>
  <si>
    <t>Wilmer Ponce</t>
  </si>
  <si>
    <t>1hr 28min</t>
  </si>
  <si>
    <t>Branding para emprendedores</t>
  </si>
  <si>
    <t>Rodrigo Vivar</t>
  </si>
  <si>
    <t>1hr 24min</t>
  </si>
  <si>
    <t>Canvas para negocios sostenibles</t>
  </si>
  <si>
    <t>Pipo Reiser</t>
  </si>
  <si>
    <t>1hr 14 min</t>
  </si>
  <si>
    <t>Gestión de participantes difíciles</t>
  </si>
  <si>
    <t>Giannina Salgado</t>
  </si>
  <si>
    <t>Desarrollo Personal</t>
  </si>
  <si>
    <t>1hr 34min</t>
  </si>
  <si>
    <t>HTML: Creación de páginas web</t>
  </si>
  <si>
    <t>2hr 36min</t>
  </si>
  <si>
    <t>Reuniones asertivas en trabajo remoto</t>
  </si>
  <si>
    <t>Julio Chirinos</t>
  </si>
  <si>
    <t>1hr 12min</t>
  </si>
  <si>
    <t>Cómo vender por redes sociales</t>
  </si>
  <si>
    <t>54min</t>
  </si>
  <si>
    <t>Impacto de emprendimientos sostenibles en LATAM</t>
  </si>
  <si>
    <t>Cinthia Varela</t>
  </si>
  <si>
    <t>1hr 7min</t>
  </si>
  <si>
    <t>Gestión del talento: un ciclo competitivo</t>
  </si>
  <si>
    <t>Melissa Garrido</t>
  </si>
  <si>
    <t>1h 51min</t>
  </si>
  <si>
    <t>JavaScript Intermedio</t>
  </si>
  <si>
    <t>Mike Nieva</t>
  </si>
  <si>
    <t>5hr 3min</t>
  </si>
  <si>
    <t>Storytelling para presentaciones efectivas</t>
  </si>
  <si>
    <t>Wilton Torvisco</t>
  </si>
  <si>
    <t>1hr 2min</t>
  </si>
  <si>
    <t>Adobe Photoshop Intermedio</t>
  </si>
  <si>
    <t>Luis Alarcon</t>
  </si>
  <si>
    <t>2hr 41min</t>
  </si>
  <si>
    <t>Adobe Photoshop Avanzado</t>
  </si>
  <si>
    <t>2hr 43min</t>
  </si>
  <si>
    <t>Plan de ejecución del negocio y continuidad</t>
  </si>
  <si>
    <t>Víctor Salazar Bell-Taylor</t>
  </si>
  <si>
    <t>2hr 48min</t>
  </si>
  <si>
    <t>Adobe Premiere Pro Intermedio</t>
  </si>
  <si>
    <t>Iván Ruiz Ramirez</t>
  </si>
  <si>
    <t>Producción Audiovisual</t>
  </si>
  <si>
    <t>Satisfacción del cliente en tiempos líquidos</t>
  </si>
  <si>
    <t>Miguel Torres</t>
  </si>
  <si>
    <t>2hr 18min</t>
  </si>
  <si>
    <t>Empresa Social: Claves para ingresar al mercado</t>
  </si>
  <si>
    <t>Ornella Paz</t>
  </si>
  <si>
    <t>1hr 25min</t>
  </si>
  <si>
    <t>Seguridad y salud en el trabajo: origen y principios</t>
  </si>
  <si>
    <t>Cynthia Mejía</t>
  </si>
  <si>
    <t>Innovación circular para negocios sostenibles</t>
  </si>
  <si>
    <t>1hr 19min</t>
  </si>
  <si>
    <t>Validación de Producto Mínimo Viable (MVP)</t>
  </si>
  <si>
    <t>Fernando Torres</t>
  </si>
  <si>
    <t>1hr 8min</t>
  </si>
  <si>
    <t>Software Maliciosos: tipos y prevención</t>
  </si>
  <si>
    <t>Melissa Nole</t>
  </si>
  <si>
    <t>Google Data Studio</t>
  </si>
  <si>
    <t>Hector Dorregaray</t>
  </si>
  <si>
    <t>1hr 40min</t>
  </si>
  <si>
    <t>Ciberseguridad: estándares y normas internacionales</t>
  </si>
  <si>
    <t>Alonso Castillo</t>
  </si>
  <si>
    <t>Crea una visión para tu emprendimiento</t>
  </si>
  <si>
    <t>Luis Miguel Pazos</t>
  </si>
  <si>
    <t>Aplicando estrategias de Recursos Humanos</t>
  </si>
  <si>
    <t>Laura Lozano</t>
  </si>
  <si>
    <t>1hr 18min</t>
  </si>
  <si>
    <t>¿Cómo afrontar contextos de desvinculación?</t>
  </si>
  <si>
    <t>Juan Francisco Gómez de la Torre</t>
  </si>
  <si>
    <t>1hr 43min</t>
  </si>
  <si>
    <t>¿Cómo emprender para un mundo mejor?</t>
  </si>
  <si>
    <t>Andrés Williams</t>
  </si>
  <si>
    <t>1hr 14min</t>
  </si>
  <si>
    <t>Desafíos del mercado laboral actual</t>
  </si>
  <si>
    <t>Doris Chavez</t>
  </si>
  <si>
    <t>1hr</t>
  </si>
  <si>
    <t>CRO: Optimización y análisis web</t>
  </si>
  <si>
    <t>Brian Malca</t>
  </si>
  <si>
    <t>1hr 27min</t>
  </si>
  <si>
    <t>Metodologías para la valorización de mi emprendimiento</t>
  </si>
  <si>
    <t>Eduardo Arenas</t>
  </si>
  <si>
    <t>1hr 36min</t>
  </si>
  <si>
    <t>Convierte el pensamiento estratégico en un hábito</t>
  </si>
  <si>
    <t>Verónica Pinares</t>
  </si>
  <si>
    <t>1hr 21min</t>
  </si>
  <si>
    <t>Adobe Illustrator Básico</t>
  </si>
  <si>
    <t>2hr 7min</t>
  </si>
  <si>
    <t>Introducción a YouTube Ads</t>
  </si>
  <si>
    <t>Nicole Torres</t>
  </si>
  <si>
    <t>Facebook Ads Avanzado</t>
  </si>
  <si>
    <t>Tatiana Granadino</t>
  </si>
  <si>
    <t>SEO Avanzado</t>
  </si>
  <si>
    <t>Erick Pardo</t>
  </si>
  <si>
    <t>1hr 30min</t>
  </si>
  <si>
    <t>Microsoft Access Avanzado</t>
  </si>
  <si>
    <t>1hr 10min</t>
  </si>
  <si>
    <t>Design Thinking</t>
  </si>
  <si>
    <t>Amelia Hernández</t>
  </si>
  <si>
    <t>Metodologías ágiles</t>
  </si>
  <si>
    <t>4hr 24min</t>
  </si>
  <si>
    <t>Camino a la sostenibilidad</t>
  </si>
  <si>
    <t>Luciana Caravedo</t>
  </si>
  <si>
    <t>1hr 35min</t>
  </si>
  <si>
    <t>Gestión de CRM</t>
  </si>
  <si>
    <t>Andrea Aréstigue</t>
  </si>
  <si>
    <t>Cultura de experimentación sin miedo al error</t>
  </si>
  <si>
    <t>David Chau</t>
  </si>
  <si>
    <t>1hr 11min</t>
  </si>
  <si>
    <t>Facebook Ads Intermedio</t>
  </si>
  <si>
    <t>Marcela Rouillon</t>
  </si>
  <si>
    <t>Prepárate para brillar en tu entrevista laboral</t>
  </si>
  <si>
    <t>Piera Franco</t>
  </si>
  <si>
    <t>1hr 6min</t>
  </si>
  <si>
    <t>Microsoft Access Intermedio</t>
  </si>
  <si>
    <t>1hr 20min</t>
  </si>
  <si>
    <t>Microsoft Access Básico</t>
  </si>
  <si>
    <t>Claves para ser un candidato exitoso</t>
  </si>
  <si>
    <t>Rodrigo Perez</t>
  </si>
  <si>
    <t>1hr 33min</t>
  </si>
  <si>
    <t>Marketing a través de los sentidos</t>
  </si>
  <si>
    <t>Sergio Rubio</t>
  </si>
  <si>
    <t>Estrategias para destacar en LinkedIn</t>
  </si>
  <si>
    <t>Jessica Mulatillo</t>
  </si>
  <si>
    <t>1hr 5min</t>
  </si>
  <si>
    <t>Revelado en Lightroom</t>
  </si>
  <si>
    <t>Takeshi Ono</t>
  </si>
  <si>
    <t>Fotografía</t>
  </si>
  <si>
    <t>Introducción al presupuesto de ventas</t>
  </si>
  <si>
    <t>Andrés Messing</t>
  </si>
  <si>
    <t>Sostenibilidad y su aporte al desarrollo</t>
  </si>
  <si>
    <t>Sandra Carrillo</t>
  </si>
  <si>
    <t>Implementando buenas prácticas de sostenibilidad</t>
  </si>
  <si>
    <t>1hr 15min</t>
  </si>
  <si>
    <t>Introducción a la Analítica Digital</t>
  </si>
  <si>
    <t>José Vergara</t>
  </si>
  <si>
    <t>Programación en R</t>
  </si>
  <si>
    <t>Ricardo Ramos</t>
  </si>
  <si>
    <t>Google Ads Avanzado: Comandos y funciones</t>
  </si>
  <si>
    <t>Jonathan Rodríguez</t>
  </si>
  <si>
    <t>1hr 38min</t>
  </si>
  <si>
    <t>Google Ads Intermedio</t>
  </si>
  <si>
    <t>1hr 44min</t>
  </si>
  <si>
    <t>Top Hacks de #EmpleHabilidad</t>
  </si>
  <si>
    <t>Growtop</t>
  </si>
  <si>
    <t>Adobe Photoshop Básico</t>
  </si>
  <si>
    <t>2hr 4min</t>
  </si>
  <si>
    <t>Introducción a la fotografía de moda</t>
  </si>
  <si>
    <t>Jaime Arrau</t>
  </si>
  <si>
    <t>Brand Awareness: tu marca como protagonista</t>
  </si>
  <si>
    <t>Martin Chavez Pooley</t>
  </si>
  <si>
    <t>Marketing de contenidos y social listening</t>
  </si>
  <si>
    <t>Carlo Villamar</t>
  </si>
  <si>
    <t>Empoderando al Community Manager</t>
  </si>
  <si>
    <t>Fiorella Figueroa</t>
  </si>
  <si>
    <t>Motivando el talento del equipo</t>
  </si>
  <si>
    <t>Michelle Escudero</t>
  </si>
  <si>
    <t>1hr 9min</t>
  </si>
  <si>
    <t>Compensaciones 1.0</t>
  </si>
  <si>
    <t>Alvaro Mendoza</t>
  </si>
  <si>
    <t>1hr 5mins</t>
  </si>
  <si>
    <t>Introducción a Google Analytics 4</t>
  </si>
  <si>
    <t>Julian Chadwick</t>
  </si>
  <si>
    <t>59mins</t>
  </si>
  <si>
    <t>Optimización on-page y off-page</t>
  </si>
  <si>
    <t>Daniel Chicoma</t>
  </si>
  <si>
    <t>1hr 4mins</t>
  </si>
  <si>
    <t>Fundamentos estadísticos</t>
  </si>
  <si>
    <t>35mins</t>
  </si>
  <si>
    <t>Formato para escribir un guion cinematográfico</t>
  </si>
  <si>
    <t>Laura Navarrete</t>
  </si>
  <si>
    <t>1hr 3min</t>
  </si>
  <si>
    <t>Introducción al mundo de Google Cloud</t>
  </si>
  <si>
    <t>Yuri Morales</t>
  </si>
  <si>
    <t>Monetiza tu proyecto web con SEO</t>
  </si>
  <si>
    <t>Coaching de ventas: Desarrollando el vendedor que hay en ti</t>
  </si>
  <si>
    <t>Pablo Ruiz</t>
  </si>
  <si>
    <t>1hr 33mins</t>
  </si>
  <si>
    <t>Optimización de Funnels de Ventas</t>
  </si>
  <si>
    <t>Claudia Caprino</t>
  </si>
  <si>
    <t>2hr 58mins</t>
  </si>
  <si>
    <t>Crea personajes para guiones cinematográficos</t>
  </si>
  <si>
    <t>1hr 35mins</t>
  </si>
  <si>
    <t>Gestión efectiva de la fuerza de ventas</t>
  </si>
  <si>
    <t>Daniel Cuba</t>
  </si>
  <si>
    <t>Obtén el sí de tu cliente con ventas consultivas</t>
  </si>
  <si>
    <t>Ernesto Elmore</t>
  </si>
  <si>
    <t>1hr 21mins</t>
  </si>
  <si>
    <t>Fundamentos del método Kanban</t>
  </si>
  <si>
    <t>Akira Bloise</t>
  </si>
  <si>
    <t>1hr 22mins</t>
  </si>
  <si>
    <t>Introducción a la Analítica web</t>
  </si>
  <si>
    <t>1hr 29mins</t>
  </si>
  <si>
    <t>La atracción de talento desde cero</t>
  </si>
  <si>
    <t>Proyección de los Estados Financieros</t>
  </si>
  <si>
    <t>Iván Araya</t>
  </si>
  <si>
    <t>2hr</t>
  </si>
  <si>
    <t>Introducción al modelo de negocio</t>
  </si>
  <si>
    <t>Rogerio Canales</t>
  </si>
  <si>
    <t>Presenta tu idea de negocios con un pitch</t>
  </si>
  <si>
    <t>1hr 23mins</t>
  </si>
  <si>
    <t>Alternativas de financiamiento para StartUps</t>
  </si>
  <si>
    <t>Eloy Cabellos</t>
  </si>
  <si>
    <t>55mins</t>
  </si>
  <si>
    <t>Creación de escenas y diálogos para guion cinematográfico: Primeros pasos</t>
  </si>
  <si>
    <t>1hr 6mins</t>
  </si>
  <si>
    <t>Análisis del Customer Journey</t>
  </si>
  <si>
    <t>Marco Vives</t>
  </si>
  <si>
    <t>¿Cómo reclutar a los perfiles más solicitados?</t>
  </si>
  <si>
    <t>Marketing Analytics</t>
  </si>
  <si>
    <t>Luis Carlo Miranda</t>
  </si>
  <si>
    <t>Herramientas para la creación de contenido</t>
  </si>
  <si>
    <t>Xus García</t>
  </si>
  <si>
    <t>1hr 2 mins</t>
  </si>
  <si>
    <t>Gestión del trabajo en equipo para emprendedores</t>
  </si>
  <si>
    <t>1hr 1min</t>
  </si>
  <si>
    <t>Introducción a Machine Learning</t>
  </si>
  <si>
    <t>Héctor E. Chávez</t>
  </si>
  <si>
    <t>Growth Hacking: ¿Cómo hacer crecer tu negocio digital?</t>
  </si>
  <si>
    <t>Alvaro Soriano</t>
  </si>
  <si>
    <t>1hr 19mins</t>
  </si>
  <si>
    <t>Seguimiento Asertivo a candidatos</t>
  </si>
  <si>
    <t>Juan Pablo Rueda</t>
  </si>
  <si>
    <t>1hr 4min</t>
  </si>
  <si>
    <t>¿Cómo atraer prospectos y convertirlos en clientes?</t>
  </si>
  <si>
    <t>Juan Pablo Robert</t>
  </si>
  <si>
    <t>Obsesiónate con tu target y crea experiencias memorables</t>
  </si>
  <si>
    <t>Sandra De Rivero</t>
  </si>
  <si>
    <t>Publicidad programática: Inicios de una compra avanzada</t>
  </si>
  <si>
    <t>1hr 15mins</t>
  </si>
  <si>
    <t>Introducción a Web Scraping</t>
  </si>
  <si>
    <t>Nephtalí Garrido</t>
  </si>
  <si>
    <t>1hr 46mins</t>
  </si>
  <si>
    <t>Estrategias de crecimiento en Instagram para tu marca</t>
  </si>
  <si>
    <t>Carolina García</t>
  </si>
  <si>
    <t>1hr 13mins</t>
  </si>
  <si>
    <t>Entrevistas por competencias</t>
  </si>
  <si>
    <t>Jorge Cerna</t>
  </si>
  <si>
    <t>Atracción y selección por medios digitales</t>
  </si>
  <si>
    <t>Herramientas para cumplir las metas de ventas</t>
  </si>
  <si>
    <t>Daniel Iriarte</t>
  </si>
  <si>
    <t>1hr 42mins</t>
  </si>
  <si>
    <t>El poder de la Resiliencia</t>
  </si>
  <si>
    <t>Mayra Casas</t>
  </si>
  <si>
    <t>1hr 12mins</t>
  </si>
  <si>
    <t>Canales y plataformas para tu primer e-commerce</t>
  </si>
  <si>
    <t>Vanessa Chávez</t>
  </si>
  <si>
    <t>2hr 15mins</t>
  </si>
  <si>
    <t>Soy analítico y desarrollo el pensamiento crítico</t>
  </si>
  <si>
    <t>Diego Andrade</t>
  </si>
  <si>
    <t>Como operar y ganar en el mercado de divisas Forex y Criptos</t>
  </si>
  <si>
    <t>Gianfranco Binda</t>
  </si>
  <si>
    <t>3hr 24mins</t>
  </si>
  <si>
    <t>Detección de necesidades de capacitación</t>
  </si>
  <si>
    <t>Paula Franco</t>
  </si>
  <si>
    <t>1hr 40mins</t>
  </si>
  <si>
    <t>Análisis, descripción y valoración de puestos</t>
  </si>
  <si>
    <t>Daniel Ortiz</t>
  </si>
  <si>
    <t>1hr 8mins</t>
  </si>
  <si>
    <t>Introducción al Deep Learning</t>
  </si>
  <si>
    <t>Introducción a las técnicas de presupuesto</t>
  </si>
  <si>
    <t>2hr 32mins</t>
  </si>
  <si>
    <t>Cómo dirigir un equipo con éxito</t>
  </si>
  <si>
    <t>Francisco Galdos</t>
  </si>
  <si>
    <t>1hr 38mins</t>
  </si>
  <si>
    <t>Marketing Funnel y la importancia del video</t>
  </si>
  <si>
    <t>Úrsula Rodriguez</t>
  </si>
  <si>
    <t>1hr 3 mins</t>
  </si>
  <si>
    <t>JavaScript Básico</t>
  </si>
  <si>
    <t>3hr 40min</t>
  </si>
  <si>
    <t>KPI's en la venta online</t>
  </si>
  <si>
    <t>Carlo Rodriguez</t>
  </si>
  <si>
    <t>1hr 11mins</t>
  </si>
  <si>
    <t>Analítica relacional</t>
  </si>
  <si>
    <t>Alejandro Sotomayor</t>
  </si>
  <si>
    <t>¿Qué medir en mi e-commerce con Google Analytics?</t>
  </si>
  <si>
    <t>Julio J. Lopez</t>
  </si>
  <si>
    <t>Comunicación altamente efectiva para vender</t>
  </si>
  <si>
    <t>2hr 11mins</t>
  </si>
  <si>
    <t>Introducción a Python para ciencia de datos</t>
  </si>
  <si>
    <t>Tanya Ramirez</t>
  </si>
  <si>
    <t>1hr 48mins</t>
  </si>
  <si>
    <t>El líder y la tecnología</t>
  </si>
  <si>
    <t>Liderazgo</t>
  </si>
  <si>
    <t>1hr 14mins</t>
  </si>
  <si>
    <t>Los primeros pasos de eCommerce para mi negocio</t>
  </si>
  <si>
    <t>Fanny Lozano</t>
  </si>
  <si>
    <t>1hr 9mins</t>
  </si>
  <si>
    <t>Crea tu sitio web fácilmente con Wordpress</t>
  </si>
  <si>
    <t>Phillipe Calmet</t>
  </si>
  <si>
    <t>2hr 46mins</t>
  </si>
  <si>
    <t>Innovación: ¿Cómo impulsarla en los equipos de trabajo?</t>
  </si>
  <si>
    <t>Rebeca Smursz</t>
  </si>
  <si>
    <t>1hr 27mins</t>
  </si>
  <si>
    <t>Cómo armar una tienda en Shopify desde cero</t>
  </si>
  <si>
    <t>Marco Barreto</t>
  </si>
  <si>
    <t>4hr 35mins</t>
  </si>
  <si>
    <t>Estrategias de Marketing Digital en el ecommerce</t>
  </si>
  <si>
    <t>Sebastián Moglia</t>
  </si>
  <si>
    <t>1hr 18mins</t>
  </si>
  <si>
    <t>Introducción a la gestión de riesgos de crédito</t>
  </si>
  <si>
    <t>Mauricio Hilbck</t>
  </si>
  <si>
    <t>Introducción a la gestión de riesgo de mercado</t>
  </si>
  <si>
    <t>1hr 7mins</t>
  </si>
  <si>
    <t>Matemática financiera básica</t>
  </si>
  <si>
    <t>David Exebio</t>
  </si>
  <si>
    <t>5hr 11mins</t>
  </si>
  <si>
    <t>Inteligencia emocional: Conectando con mi ser</t>
  </si>
  <si>
    <t>Carmín Briceño</t>
  </si>
  <si>
    <t>Personalidad creativa</t>
  </si>
  <si>
    <t>Gabriel Rodríguez</t>
  </si>
  <si>
    <t>Transformar y exponer el talento</t>
  </si>
  <si>
    <t>Salvador Ortega</t>
  </si>
  <si>
    <t>Packaging: Conceptos básicos</t>
  </si>
  <si>
    <t>1hr 30 mins</t>
  </si>
  <si>
    <t>Transformación digital y social media aplicado a las marcas</t>
  </si>
  <si>
    <t>Engel Fonseca</t>
  </si>
  <si>
    <t>El mercado financiero y la gestión de riesgos</t>
  </si>
  <si>
    <t>Evaluación de proyectos de inversión</t>
  </si>
  <si>
    <t>Angelo Toledo</t>
  </si>
  <si>
    <t>Facebook Ads: Cómo crear una estrategia de retargeting</t>
  </si>
  <si>
    <t>Gabriela Benítez</t>
  </si>
  <si>
    <t>Storytelling para People Analytics</t>
  </si>
  <si>
    <t>Natanael Ochoa</t>
  </si>
  <si>
    <t>Desarrollo de talento: La clave para retener y comprometer</t>
  </si>
  <si>
    <t>1hr 58mins</t>
  </si>
  <si>
    <t>Plan de marketing digital desde cero</t>
  </si>
  <si>
    <t>José Alberto López</t>
  </si>
  <si>
    <t>Business Manager de Facebook</t>
  </si>
  <si>
    <t>Diego Lara</t>
  </si>
  <si>
    <t>1hr 43mins</t>
  </si>
  <si>
    <t>Prospección en un entorno digital</t>
  </si>
  <si>
    <t>2hr 6mins</t>
  </si>
  <si>
    <t>Organizaciones ágiles con SAFe</t>
  </si>
  <si>
    <t>Oscar Contreras</t>
  </si>
  <si>
    <t>1hr 3mins</t>
  </si>
  <si>
    <t>Negociación de impacto</t>
  </si>
  <si>
    <t>2hr 21mins</t>
  </si>
  <si>
    <t>TikTok para emprendedores</t>
  </si>
  <si>
    <t>Tatiana Rengifo</t>
  </si>
  <si>
    <t>EndoBTL</t>
  </si>
  <si>
    <t>53mins</t>
  </si>
  <si>
    <t>App Marketing: El panorama de la publicidad móvil</t>
  </si>
  <si>
    <t>People Analytics para optimizar la gestión del desempeño</t>
  </si>
  <si>
    <t>Federico Barcos von der Heide</t>
  </si>
  <si>
    <t>1hr 53mins</t>
  </si>
  <si>
    <t>People Analytics para disminuir la rotación</t>
  </si>
  <si>
    <t>1hr 55mins</t>
  </si>
  <si>
    <t>Data Science desde la perspectiva People Analytics</t>
  </si>
  <si>
    <t>Dante Tellez</t>
  </si>
  <si>
    <t>1hr 30mins</t>
  </si>
  <si>
    <t>Power Query y Power Pivot</t>
  </si>
  <si>
    <t>3hr 22mins</t>
  </si>
  <si>
    <t>Cybersecurity Ethical Hacker Fundamentals</t>
  </si>
  <si>
    <t>Luis Fernando Estrada</t>
  </si>
  <si>
    <t>Métricas aplicadas a la Gestión del Talento</t>
  </si>
  <si>
    <t>Introducción a Google Ads: Tu primera campaña</t>
  </si>
  <si>
    <t>Julián Aguilar</t>
  </si>
  <si>
    <t>Transformación cultural</t>
  </si>
  <si>
    <t xml:space="preserve">Mariella Hague Pérez	</t>
  </si>
  <si>
    <t>Potencia tu sitio web con SEO</t>
  </si>
  <si>
    <t>Roberto Argandoña</t>
  </si>
  <si>
    <t>Diseño de servicios e ideación co-creativa</t>
  </si>
  <si>
    <t>Priscila Williams</t>
  </si>
  <si>
    <t>1hr 28mins</t>
  </si>
  <si>
    <t>Gestiona tu imagen personal y profesional</t>
  </si>
  <si>
    <t>Ingrid Moscoso Palomino</t>
  </si>
  <si>
    <t>Técnicas creativas para solucionar problemas</t>
  </si>
  <si>
    <t>1hr 26mins</t>
  </si>
  <si>
    <t>Marketing de Reputación</t>
  </si>
  <si>
    <t>Milton Vela</t>
  </si>
  <si>
    <t>2hrs 37mins</t>
  </si>
  <si>
    <t>Fotografía para proyectos artísticos y documentales</t>
  </si>
  <si>
    <t>Tom Griggs</t>
  </si>
  <si>
    <t>Rebranding: Una herramienta de cambio</t>
  </si>
  <si>
    <t>Daniel Alvarez</t>
  </si>
  <si>
    <t>Financiamiento inmobiliario</t>
  </si>
  <si>
    <t>Ayme Urbina</t>
  </si>
  <si>
    <t>2hr 10mins</t>
  </si>
  <si>
    <t>Publicidad digital</t>
  </si>
  <si>
    <t>Beatriz Calzada</t>
  </si>
  <si>
    <t>4hr 54mins</t>
  </si>
  <si>
    <t>Zero Trust</t>
  </si>
  <si>
    <t>Nicolas Reyes</t>
  </si>
  <si>
    <t>Los videojuegos como trabajo</t>
  </si>
  <si>
    <t>Juan Pablo Robles</t>
  </si>
  <si>
    <t>1hr 56mins</t>
  </si>
  <si>
    <t>Crea estrategias de contenido ganadoras</t>
  </si>
  <si>
    <t>Iván Fanego</t>
  </si>
  <si>
    <t>3hr 2mins</t>
  </si>
  <si>
    <t>Salario Emocional</t>
  </si>
  <si>
    <t>Karla García</t>
  </si>
  <si>
    <t>El rol del Talent Management</t>
  </si>
  <si>
    <t>2hr 14mins</t>
  </si>
  <si>
    <t>Excel aplicado a la evaluación de proyectos de inversión</t>
  </si>
  <si>
    <t>Los videojuegos como herramienta profesional</t>
  </si>
  <si>
    <t>1hr 45mins</t>
  </si>
  <si>
    <t>Diseño editorial desde cero</t>
  </si>
  <si>
    <t>Raúl Farías</t>
  </si>
  <si>
    <t>Transformación cultural con prácticas de Management 3.0</t>
  </si>
  <si>
    <t>Erick Masgo</t>
  </si>
  <si>
    <t>3hr 5mins</t>
  </si>
  <si>
    <t>Coolhunting</t>
  </si>
  <si>
    <t>Erick Paulet</t>
  </si>
  <si>
    <t>borrar</t>
  </si>
  <si>
    <t>Utiliza OKRs y haz que tu equipo logre sus metas</t>
  </si>
  <si>
    <t>Paulina Rangel</t>
  </si>
  <si>
    <t>Evaluación del desempeño laboral en modalidad remota</t>
  </si>
  <si>
    <t>Karla Casas</t>
  </si>
  <si>
    <t>El posicionamiento como identidad de un negocio</t>
  </si>
  <si>
    <t>2hr 29mins</t>
  </si>
  <si>
    <t>Home Office: ¿Una realidad definitiva?</t>
  </si>
  <si>
    <t>Vanessa Delgado</t>
  </si>
  <si>
    <t>2hr 2mins</t>
  </si>
  <si>
    <t>Reputación Interna: Fidelizar al colaborador</t>
  </si>
  <si>
    <t>Grissel Chávez De la Puente</t>
  </si>
  <si>
    <t>Inteligencia Comercial: Clave para convertir a ventas</t>
  </si>
  <si>
    <t>José Oropeza</t>
  </si>
  <si>
    <t>Segmentación de clientes</t>
  </si>
  <si>
    <t>Mercedes Torres</t>
  </si>
  <si>
    <t>2hr 19mins</t>
  </si>
  <si>
    <t>Introducción al marketing de empresa a empresa (B2B)</t>
  </si>
  <si>
    <t>Rodrigo Cerón</t>
  </si>
  <si>
    <t>Instagram para negocios y emprendimientos</t>
  </si>
  <si>
    <t>1hr 2mins</t>
  </si>
  <si>
    <t>Power BI Avanzado</t>
  </si>
  <si>
    <t>1hr 51mins</t>
  </si>
  <si>
    <t>Cybersecurity Fundamentals</t>
  </si>
  <si>
    <t>Gestión de evaluación del desempeño</t>
  </si>
  <si>
    <t>Giovanni Beltran</t>
  </si>
  <si>
    <t>1hr 47mins</t>
  </si>
  <si>
    <t>Color Vision</t>
  </si>
  <si>
    <t>Yiriane Kahn</t>
  </si>
  <si>
    <t>56 mins</t>
  </si>
  <si>
    <t>Gestión del tiempo: Una herramienta para reducir el estrés</t>
  </si>
  <si>
    <t>1 hr 4 mins</t>
  </si>
  <si>
    <t>Community Management</t>
  </si>
  <si>
    <t>Alejandro Salem</t>
  </si>
  <si>
    <t>2hrs 21mins</t>
  </si>
  <si>
    <t>La estrategia de medios publicitarios</t>
  </si>
  <si>
    <t>Gabriela Benitez</t>
  </si>
  <si>
    <t>Administración de Riesgo Financiero</t>
  </si>
  <si>
    <t>Felipe Acencio</t>
  </si>
  <si>
    <t>Marca empleadora: Posicionando al talento</t>
  </si>
  <si>
    <t>1hr 41mins</t>
  </si>
  <si>
    <t>Ecommerce</t>
  </si>
  <si>
    <t>Oscar Arévalo</t>
  </si>
  <si>
    <t>4hrs 14 mins</t>
  </si>
  <si>
    <t>Empieza a Importar de China</t>
  </si>
  <si>
    <t>Aldo Girao Kosaka</t>
  </si>
  <si>
    <t>1hr 20mins</t>
  </si>
  <si>
    <t>Las Emociones: ¿Qué nos limita?</t>
  </si>
  <si>
    <t>Katherine Diaz Uriarte</t>
  </si>
  <si>
    <t>2hrs 40mins</t>
  </si>
  <si>
    <t>Clima Laboral y Diversidad Generacional</t>
  </si>
  <si>
    <t>57mins</t>
  </si>
  <si>
    <t>Elaboración de Estados Financieros</t>
  </si>
  <si>
    <t>Javier Aguirre</t>
  </si>
  <si>
    <t>3hrs 32mins</t>
  </si>
  <si>
    <t>Liderazgo Holístico</t>
  </si>
  <si>
    <t>Oscar Corcuera</t>
  </si>
  <si>
    <t>El entorno del Retail Management</t>
  </si>
  <si>
    <t>Víctor Hugo Sotelo Huamaní</t>
  </si>
  <si>
    <t>1hr 54mins</t>
  </si>
  <si>
    <t>Cómo crear y administrar un ecosistema digital</t>
  </si>
  <si>
    <t>Javier Sandoval</t>
  </si>
  <si>
    <t>La estrategia y el diseño sostenible de un negocio</t>
  </si>
  <si>
    <t>2hrs 46mins</t>
  </si>
  <si>
    <t>Retail Management: Misiones de compra y formatos de retailers</t>
  </si>
  <si>
    <t>CSS Intermedio</t>
  </si>
  <si>
    <t>Daniel Salamanca</t>
  </si>
  <si>
    <t>4hrs 4mins</t>
  </si>
  <si>
    <t>CSS Básico</t>
  </si>
  <si>
    <t>3hrs 39mins</t>
  </si>
  <si>
    <t>Colaboración en el trabajo remoto</t>
  </si>
  <si>
    <t>1hr 59mins</t>
  </si>
  <si>
    <t>Liderar el cambio</t>
  </si>
  <si>
    <t>Christian Ketterer</t>
  </si>
  <si>
    <t>2hrs 4mins</t>
  </si>
  <si>
    <t>La Polisemia del Marketing y sus Implicaciones</t>
  </si>
  <si>
    <t>1hr 16mins</t>
  </si>
  <si>
    <t>Gestión de inventarios</t>
  </si>
  <si>
    <t>Luis Fernando González Espinoza</t>
  </si>
  <si>
    <t>2hrs 29mins</t>
  </si>
  <si>
    <t>Fundamentos del EndoMarketing</t>
  </si>
  <si>
    <t>1hr 34mins</t>
  </si>
  <si>
    <t>Cómo ser más empático</t>
  </si>
  <si>
    <t>Mónica Madueño</t>
  </si>
  <si>
    <t>Change Management</t>
  </si>
  <si>
    <t>Roberto Mogollón</t>
  </si>
  <si>
    <t>2hrs 3mins</t>
  </si>
  <si>
    <t>Cómo mantener la lealtad de tus clientes</t>
  </si>
  <si>
    <t>Salvador Díaz de la Cerda</t>
  </si>
  <si>
    <t>2hrs 47mins</t>
  </si>
  <si>
    <t>PNL: La relación con los demás</t>
  </si>
  <si>
    <t>Marco Antonio Pareja</t>
  </si>
  <si>
    <t>EndoBranding</t>
  </si>
  <si>
    <t>Gestión de tesorería</t>
  </si>
  <si>
    <t>Ismael Valencia</t>
  </si>
  <si>
    <t>2hrs</t>
  </si>
  <si>
    <t>Cambiando el mundo a través de la inclusión</t>
  </si>
  <si>
    <t>Marcela Lovat</t>
  </si>
  <si>
    <t>51mins</t>
  </si>
  <si>
    <t>People Analytics: ¿Cómo convertir los datos en insights?</t>
  </si>
  <si>
    <t>4hrs 3 mins</t>
  </si>
  <si>
    <t>PNL para principiantes</t>
  </si>
  <si>
    <t>Gestión de marca para emprendimientos nuevos y no tan nuevos</t>
  </si>
  <si>
    <t>45min</t>
  </si>
  <si>
    <t>Fotografía con smartphone para emprendedores</t>
  </si>
  <si>
    <t>Valeria Chavez</t>
  </si>
  <si>
    <t>Big Data Fundamentals</t>
  </si>
  <si>
    <t>Jumled León</t>
  </si>
  <si>
    <t>1hr 50min</t>
  </si>
  <si>
    <t>Fotografía de retrato con smartphone</t>
  </si>
  <si>
    <t>Business Analytics en Big Data</t>
  </si>
  <si>
    <t>1hr 39mins</t>
  </si>
  <si>
    <t>Content Marketing</t>
  </si>
  <si>
    <t>Pedro Tucto</t>
  </si>
  <si>
    <t>2hrs 16mins</t>
  </si>
  <si>
    <t>Cómo importar productos y vender a través de marketplaces</t>
  </si>
  <si>
    <t>45 mins</t>
  </si>
  <si>
    <t>Arquitectura Empresarial</t>
  </si>
  <si>
    <t>Bruno Botteri</t>
  </si>
  <si>
    <t>26 mins</t>
  </si>
  <si>
    <t>Habilidades blandas para Perfiles IT</t>
  </si>
  <si>
    <t>Astrid Neustadtl</t>
  </si>
  <si>
    <t>Conectar para crecer</t>
  </si>
  <si>
    <t>Jahir López</t>
  </si>
  <si>
    <t>Datos en RR.HH: Storytelling y visualización</t>
  </si>
  <si>
    <t>Segio Garcia Mora</t>
  </si>
  <si>
    <t>2hrs 52mins</t>
  </si>
  <si>
    <t>Inbound Marketing para el E-Commerce</t>
  </si>
  <si>
    <t>Giuliana Bruno Crousillat</t>
  </si>
  <si>
    <t>2hrs 19 mins</t>
  </si>
  <si>
    <t>Marketing con poco presupuesto</t>
  </si>
  <si>
    <t>Mercedes Torres Cáceres</t>
  </si>
  <si>
    <t>Investigación de mercados para emprendedores</t>
  </si>
  <si>
    <t>Innovación de negocios</t>
  </si>
  <si>
    <t>Jhon Cano</t>
  </si>
  <si>
    <t>Técnicas creativas para innovación</t>
  </si>
  <si>
    <t>1hr 55 mins</t>
  </si>
  <si>
    <t>Tendencias y tecnologías disruptivas</t>
  </si>
  <si>
    <t>1hr 33 mins</t>
  </si>
  <si>
    <t>Feedback Power: Conversaciones que inspiran</t>
  </si>
  <si>
    <t>Jorge Urrutia</t>
  </si>
  <si>
    <t>1hr 48 mins</t>
  </si>
  <si>
    <t>¿Cómo lograr una validación del producto en el mercado?</t>
  </si>
  <si>
    <t>Daniel Bonifaz</t>
  </si>
  <si>
    <t>1hr 18 mins</t>
  </si>
  <si>
    <t>Microhabilidades para liderar equipos</t>
  </si>
  <si>
    <t>Giancarlo Saettone</t>
  </si>
  <si>
    <t>57 mins</t>
  </si>
  <si>
    <t>Workforce Analytics en RR.HH.</t>
  </si>
  <si>
    <t>Sebastián Marquez</t>
  </si>
  <si>
    <t>2hrs 55 mins</t>
  </si>
  <si>
    <t>¿Cómo emprender un negocio con ayuda de las redes sociales?</t>
  </si>
  <si>
    <t>Francisco Landa</t>
  </si>
  <si>
    <t>1hr 14 mins</t>
  </si>
  <si>
    <t>Influencer Marketing</t>
  </si>
  <si>
    <t>Publicidad en Facebook</t>
  </si>
  <si>
    <t>1 hr 6mins</t>
  </si>
  <si>
    <t>Principios de un acercamiento comercial</t>
  </si>
  <si>
    <t>Henry Sanchez</t>
  </si>
  <si>
    <t>48 mins</t>
  </si>
  <si>
    <t>Los 3 pasos para la autosostenibilidad</t>
  </si>
  <si>
    <t>Christian Briceño</t>
  </si>
  <si>
    <t>3h 26m</t>
  </si>
  <si>
    <t>¿Cómo escalar tu negocio?</t>
  </si>
  <si>
    <t>Gamificación: El aprendizaje a través del juego</t>
  </si>
  <si>
    <t>Javier Saladino</t>
  </si>
  <si>
    <t>Introducción a HTML</t>
  </si>
  <si>
    <t>4hrs 19 mins</t>
  </si>
  <si>
    <t>Cultura ágil en entornos remotos</t>
  </si>
  <si>
    <t>Jerry Lynch</t>
  </si>
  <si>
    <t>Tendencias en RR.HH: de la Tradición a la Innovación</t>
  </si>
  <si>
    <t>Mariella Hague</t>
  </si>
  <si>
    <t>49 mins</t>
  </si>
  <si>
    <t>Materializa una idea de negocio a través del Lean Canvas</t>
  </si>
  <si>
    <t>1hr 38 mins</t>
  </si>
  <si>
    <t>El rol de Gestión Humana en la transformación digital</t>
  </si>
  <si>
    <t>Rodolfo Rodas</t>
  </si>
  <si>
    <t>Encuentra tu genio: Creatividad en eventos</t>
  </si>
  <si>
    <t>Arturo de Noriega</t>
  </si>
  <si>
    <t>1hr 36 mins</t>
  </si>
  <si>
    <t>Reuniones Efectivas</t>
  </si>
  <si>
    <t>Coaching para el liderazgo y trabajo en equipo</t>
  </si>
  <si>
    <t>2hrs 49 mins</t>
  </si>
  <si>
    <t>Retrato para Redes Sociales</t>
  </si>
  <si>
    <t>Edinson Guerreros</t>
  </si>
  <si>
    <t>Digital Audio Marketing</t>
  </si>
  <si>
    <t>Javier Barraza</t>
  </si>
  <si>
    <t>2hrs 18 min</t>
  </si>
  <si>
    <t>HR Agile en la transformación interna</t>
  </si>
  <si>
    <t>Sofía Badino</t>
  </si>
  <si>
    <t>1hr 34 mins</t>
  </si>
  <si>
    <t>Finanzas personales: Plan de vuelo para soñadores</t>
  </si>
  <si>
    <t>Adriana Flesher</t>
  </si>
  <si>
    <t>Mejora el rendimiento del reclutamiento IT en tu empresa</t>
  </si>
  <si>
    <t>Alan Gosiker</t>
  </si>
  <si>
    <t>Gestión estratégica y transformación del Fútbol</t>
  </si>
  <si>
    <t>Pablo Vega y Carlos José Benavides</t>
  </si>
  <si>
    <t>3hrs 7mins</t>
  </si>
  <si>
    <t>Microsoft Power Point, de principiante a experto 2020</t>
  </si>
  <si>
    <t>4hrs 35min</t>
  </si>
  <si>
    <t>Básico - Intermedio - Avanzado</t>
  </si>
  <si>
    <t>Marketing Verde</t>
  </si>
  <si>
    <t>Flavia Posada</t>
  </si>
  <si>
    <t>2 hrs</t>
  </si>
  <si>
    <t>Kit de Redacción Creativa y Copywriting</t>
  </si>
  <si>
    <t>Nathaly Bosch</t>
  </si>
  <si>
    <t>50 min</t>
  </si>
  <si>
    <t>Liderando equipos en modo home office</t>
  </si>
  <si>
    <t>Victoria Florez</t>
  </si>
  <si>
    <t>24 m</t>
  </si>
  <si>
    <t>Visual Merchandising</t>
  </si>
  <si>
    <t>Alfredo Yong</t>
  </si>
  <si>
    <t>1h 30m</t>
  </si>
  <si>
    <t>¡Mujeres convirtiendo ideas en negocio!</t>
  </si>
  <si>
    <t>Peppermint</t>
  </si>
  <si>
    <t>2h 39m</t>
  </si>
  <si>
    <t>Reclutamiento y selección de perfiles IT para freelancers</t>
  </si>
  <si>
    <t>1h 3 m</t>
  </si>
  <si>
    <t>Escribir bien, no correctamente</t>
  </si>
  <si>
    <t>Cristina Garcia Calderón</t>
  </si>
  <si>
    <t>54m</t>
  </si>
  <si>
    <t>No</t>
  </si>
  <si>
    <t>Cómo realizar promociones de impacto</t>
  </si>
  <si>
    <t>1h 37m</t>
  </si>
  <si>
    <t>Realización Publicitaria</t>
  </si>
  <si>
    <t>Cecilia de Souza Ferreira</t>
  </si>
  <si>
    <t>Publicidad</t>
  </si>
  <si>
    <t>2h 12m</t>
  </si>
  <si>
    <t>Quién es quién en tecnología: Definición de perfiles IT</t>
  </si>
  <si>
    <t>55 m</t>
  </si>
  <si>
    <t>Rendimiento y productividad en gestión humana</t>
  </si>
  <si>
    <t>Growtop (Bryan Ascaño y Diego Pebe)</t>
  </si>
  <si>
    <t>Diseño de indicadores para gestión de organizaciones (KPIs)</t>
  </si>
  <si>
    <t>Michell Solari</t>
  </si>
  <si>
    <t>1h 1m</t>
  </si>
  <si>
    <t>Dirección de cuentas</t>
  </si>
  <si>
    <t>1h 56m</t>
  </si>
  <si>
    <t>Mi primera importación</t>
  </si>
  <si>
    <t>1h 16 m</t>
  </si>
  <si>
    <t>Consigue trabajo remoto como desarrollador web</t>
  </si>
  <si>
    <t>2h 2 m</t>
  </si>
  <si>
    <t>Generando aprendizaje Ágil</t>
  </si>
  <si>
    <t>Milagros Agurto</t>
  </si>
  <si>
    <t>Técnicas y estrategias para reclutar perfiles IT</t>
  </si>
  <si>
    <t>1h 5 m</t>
  </si>
  <si>
    <t>Experiencia del candidato: Los 7 componentes claves</t>
  </si>
  <si>
    <t>Maria Fernanda Carreras</t>
  </si>
  <si>
    <t>1 h 35 m</t>
  </si>
  <si>
    <t>Planning creativo e innovación digital</t>
  </si>
  <si>
    <t>Alessandra Tipiani</t>
  </si>
  <si>
    <t>2h 10m</t>
  </si>
  <si>
    <t>Comunicación interna como base de la cultura corporativa</t>
  </si>
  <si>
    <t>Tomás Moreno</t>
  </si>
  <si>
    <t>1 h 4 m</t>
  </si>
  <si>
    <t>Scrum de la teoría a la práctica</t>
  </si>
  <si>
    <t>Ana Gabriela Granados</t>
  </si>
  <si>
    <t>1h 53m</t>
  </si>
  <si>
    <t>¿Cómo crear un proceso de onboarding exitoso?</t>
  </si>
  <si>
    <t>54 m</t>
  </si>
  <si>
    <t>Comunicaciones Integradas para el Marketing</t>
  </si>
  <si>
    <t>1h 40m</t>
  </si>
  <si>
    <t>Financiamiento de un emprendimiento</t>
  </si>
  <si>
    <t>1h 58m</t>
  </si>
  <si>
    <t>El ABC de la responsabilidad social</t>
  </si>
  <si>
    <t>Julio Pino</t>
  </si>
  <si>
    <t>57 m</t>
  </si>
  <si>
    <t>Marketing emocional: el lado humano de las marcas</t>
  </si>
  <si>
    <t>1h 26m</t>
  </si>
  <si>
    <t>Gestión de Front Office para hotelería</t>
  </si>
  <si>
    <t>Gonzalo Chue</t>
  </si>
  <si>
    <t>1h 31m</t>
  </si>
  <si>
    <t>Gestión de áreas operativas en hotelería</t>
  </si>
  <si>
    <t>Reclutamiento y Selección paso a paso</t>
  </si>
  <si>
    <t>Alvaro Goyenechea</t>
  </si>
  <si>
    <t>Introducción a la locución</t>
  </si>
  <si>
    <t>Micky Bane</t>
  </si>
  <si>
    <t>1h 59m</t>
  </si>
  <si>
    <t>Aprendizaje Organizacional : de la teoría a la práctica</t>
  </si>
  <si>
    <t>Alain Lira</t>
  </si>
  <si>
    <t>Producción audiovisual</t>
  </si>
  <si>
    <t>2h 58m</t>
  </si>
  <si>
    <t>Aprende a poner en práctica la agilidad en tus proyectos</t>
  </si>
  <si>
    <t>Lochy Adrianzén</t>
  </si>
  <si>
    <t>1h 36m</t>
  </si>
  <si>
    <t>Organizaciones de primera generación</t>
  </si>
  <si>
    <t>1h 10 m</t>
  </si>
  <si>
    <t>Cómo entender lo que leo</t>
  </si>
  <si>
    <t>Rafael Robles</t>
  </si>
  <si>
    <t>1h 17m</t>
  </si>
  <si>
    <t>Ventas consultivas entre empresas</t>
  </si>
  <si>
    <t>Germán Eguiguren</t>
  </si>
  <si>
    <t>1h 35m</t>
  </si>
  <si>
    <t>Gestión de Alimentos y Bebidas para hotelería</t>
  </si>
  <si>
    <t>Hacer una tesis sin enloquecer en el intento</t>
  </si>
  <si>
    <t>1h 51m</t>
  </si>
  <si>
    <t>Flexibilidad en Nuevos Entornos</t>
  </si>
  <si>
    <t>Sussy de los Rios</t>
  </si>
  <si>
    <t>46m</t>
  </si>
  <si>
    <t>Técnicas de venta con enfoque digital</t>
  </si>
  <si>
    <t>Dan Patiño</t>
  </si>
  <si>
    <t>1h 44m</t>
  </si>
  <si>
    <t>Cómo mejorar mi habilidad negociadora</t>
  </si>
  <si>
    <t>María Rosa Morán</t>
  </si>
  <si>
    <t>Microsoft Word de principiante a experto 2020</t>
  </si>
  <si>
    <t>4h</t>
  </si>
  <si>
    <t>Estrategias de marca y negocios Post-Pandemia</t>
  </si>
  <si>
    <t>Ximena Vega</t>
  </si>
  <si>
    <t>Branding</t>
  </si>
  <si>
    <t>2h 30m</t>
  </si>
  <si>
    <t>Redes sociales para emprendedores</t>
  </si>
  <si>
    <t>María Teresa Valencia</t>
  </si>
  <si>
    <t>La diversidad como ventaja competitiva</t>
  </si>
  <si>
    <t>Elevator Pitch : Destaca con tu video CV</t>
  </si>
  <si>
    <t>Gisella Miuccio</t>
  </si>
  <si>
    <t>No más drama , aprende a vivir en calma.</t>
  </si>
  <si>
    <t>Lorena Salmón</t>
  </si>
  <si>
    <t>1h 6m</t>
  </si>
  <si>
    <t>Gestión del comportamiento para líderes de equipo</t>
  </si>
  <si>
    <t>Miguel Figueroa</t>
  </si>
  <si>
    <t>Estrategias de comunicación en el equipo de trabajo</t>
  </si>
  <si>
    <t>Natalia Tafur</t>
  </si>
  <si>
    <t>45m</t>
  </si>
  <si>
    <t>Neuromarketing aplicado a los negocios</t>
  </si>
  <si>
    <t>Karin Miljanovich</t>
  </si>
  <si>
    <t>Comunicación Corporativa</t>
  </si>
  <si>
    <t>40m</t>
  </si>
  <si>
    <t>Reinvéntate con un Modelo de Negocio Personal</t>
  </si>
  <si>
    <t>Gonzalo Raffo</t>
  </si>
  <si>
    <t>Presupuesto personal para el éxito</t>
  </si>
  <si>
    <t>Arantxa Layseca</t>
  </si>
  <si>
    <t>49m</t>
  </si>
  <si>
    <t>Gestión de la experiencia del candidato</t>
  </si>
  <si>
    <t>1h 27m</t>
  </si>
  <si>
    <t>Comunicación y manejo emocional del talento</t>
  </si>
  <si>
    <t>Aris Yupanqui</t>
  </si>
  <si>
    <t>1h 24m</t>
  </si>
  <si>
    <t>Offboarding : Creando un proceso de valor</t>
  </si>
  <si>
    <t>1h 09m</t>
  </si>
  <si>
    <t>Doblaje: Caracterización de Personajes</t>
  </si>
  <si>
    <t>Yuval Benamú</t>
  </si>
  <si>
    <t>Locución</t>
  </si>
  <si>
    <t>Cómo empezar una estrategia de Customer Experience</t>
  </si>
  <si>
    <t>Camila Freire</t>
  </si>
  <si>
    <t>1h 25m</t>
  </si>
  <si>
    <t>Cómo encontrar tu siguiente trabajo : Herramientas Claves</t>
  </si>
  <si>
    <t>Bertha Zuñiga</t>
  </si>
  <si>
    <t>59m</t>
  </si>
  <si>
    <t>Contabilidad para todos</t>
  </si>
  <si>
    <t>Edú Solano</t>
  </si>
  <si>
    <t>Desarrollo y Lanzamiento de nuevos productos</t>
  </si>
  <si>
    <t>Johanna Trelles</t>
  </si>
  <si>
    <t>Mindset del líder para el nuevo entorno</t>
  </si>
  <si>
    <t>Nicole Perret</t>
  </si>
  <si>
    <t>1h 20m</t>
  </si>
  <si>
    <t>Productividad en Trabajos Remotos</t>
  </si>
  <si>
    <t>Rony Durand</t>
  </si>
  <si>
    <t>30m</t>
  </si>
  <si>
    <t>Principios de Negocios Internacionales</t>
  </si>
  <si>
    <t>Liderazgo Adaptativo : Potenciando mis Habilidades</t>
  </si>
  <si>
    <t>Fernando Gil</t>
  </si>
  <si>
    <t>Estrategias de Comunicación Publicitaria</t>
  </si>
  <si>
    <t>Max Vidal</t>
  </si>
  <si>
    <t>2h 31m</t>
  </si>
  <si>
    <t>Liderazgo en Tiempos Digitales</t>
  </si>
  <si>
    <t>Pamela Abdala</t>
  </si>
  <si>
    <t>47 m</t>
  </si>
  <si>
    <t>Liderazgo Colaborativo: Generando trabajo en equipo</t>
  </si>
  <si>
    <t>41 m</t>
  </si>
  <si>
    <t>Conecta contigo y nutre tu cuerpo</t>
  </si>
  <si>
    <t>Melissa Berger</t>
  </si>
  <si>
    <t>1h 10m</t>
  </si>
  <si>
    <t>Fotografía para E-Commerce</t>
  </si>
  <si>
    <t>36m</t>
  </si>
  <si>
    <t>Cultura Organizacional : Experiencia y comunicación interna</t>
  </si>
  <si>
    <t>Ivan Quiñones</t>
  </si>
  <si>
    <t>1h 45m</t>
  </si>
  <si>
    <t>¿Cómo emprender bien? Consejos legales para emprendedores</t>
  </si>
  <si>
    <t>Legal Core</t>
  </si>
  <si>
    <t>3h 40m</t>
  </si>
  <si>
    <t>Cultura interna y propósito de marca</t>
  </si>
  <si>
    <t>Iván Quiñones</t>
  </si>
  <si>
    <t>1h 5m</t>
  </si>
  <si>
    <t>Doblaje: Dicción y acento neutro</t>
  </si>
  <si>
    <t>1h 15m</t>
  </si>
  <si>
    <t>Introducción a las ventas</t>
  </si>
  <si>
    <t>Daniel Jauregui</t>
  </si>
  <si>
    <t>37m</t>
  </si>
  <si>
    <t>Introducción al Marketing</t>
  </si>
  <si>
    <t>44m</t>
  </si>
  <si>
    <t>Doblaje de voz desde 0</t>
  </si>
  <si>
    <t>Victor Luperdi</t>
  </si>
  <si>
    <t>Recursos Humanos para Dummies</t>
  </si>
  <si>
    <t>57m</t>
  </si>
  <si>
    <t>Introducción a la Gestión de Ventas</t>
  </si>
  <si>
    <t>Ursula Rodriguez</t>
  </si>
  <si>
    <t>55m</t>
  </si>
  <si>
    <t>Introducción a la edición de video</t>
  </si>
  <si>
    <t>Nicolás Salazar</t>
  </si>
  <si>
    <t>Intención y Lectura Narrativa</t>
  </si>
  <si>
    <t>Juan Diego Polanco</t>
  </si>
  <si>
    <t>Gestionando la experiencia del Gerente Contratante</t>
  </si>
  <si>
    <t>Introducción al Guion</t>
  </si>
  <si>
    <t>50m</t>
  </si>
  <si>
    <t>Liderazgo Persuasivo para Equipos Eficientes</t>
  </si>
  <si>
    <t>Agilidad y Mindset Ágil</t>
  </si>
  <si>
    <t>1h 4m</t>
  </si>
  <si>
    <t>Excel - Tablas Dinámicas</t>
  </si>
  <si>
    <t>Excel Avanzado 2020</t>
  </si>
  <si>
    <t>5h 43m</t>
  </si>
  <si>
    <t>¿Cómo dejar tu huella personal?</t>
  </si>
  <si>
    <t>Viviana Morales</t>
  </si>
  <si>
    <t>42m</t>
  </si>
  <si>
    <t>Excel Intermedio 2020</t>
  </si>
  <si>
    <t>8h</t>
  </si>
  <si>
    <t>Introducción a la grabación de video</t>
  </si>
  <si>
    <t>51m</t>
  </si>
  <si>
    <t>SQL Para Principiantes</t>
  </si>
  <si>
    <t>Sebastian Polis</t>
  </si>
  <si>
    <t>4h 36m</t>
  </si>
  <si>
    <t>Herramientas para la Autogestión de Emociones</t>
  </si>
  <si>
    <t>Introducción al lenguaje audiovisual</t>
  </si>
  <si>
    <t>KPI´S de Reclutamiento y Selección</t>
  </si>
  <si>
    <t>Antiguo</t>
  </si>
  <si>
    <t>Juan Ramos</t>
  </si>
  <si>
    <t>Resolver conflictos en entornos digitales</t>
  </si>
  <si>
    <t>Emprendiendo con Design Thinking: Innovación aterrizada</t>
  </si>
  <si>
    <t>1h 3m</t>
  </si>
  <si>
    <t>Comunicación Asertiva</t>
  </si>
  <si>
    <t>Dramática: Ortografía y Gramática básica</t>
  </si>
  <si>
    <t>Marisol Benavides</t>
  </si>
  <si>
    <t>(lenguaje de señas)</t>
  </si>
  <si>
    <t>PR: Convierte en noticia tu idea</t>
  </si>
  <si>
    <t>Luciana Olivares</t>
  </si>
  <si>
    <t>97m</t>
  </si>
  <si>
    <t>(lenguaje de señas</t>
  </si>
  <si>
    <t>Propósito de Marca</t>
  </si>
  <si>
    <t>1h 22 m</t>
  </si>
  <si>
    <t>Construye tu marca</t>
  </si>
  <si>
    <t>1h 29m</t>
  </si>
  <si>
    <t>Desarrollo de la Inteligencia Emocional</t>
  </si>
  <si>
    <t>Fiorella Cayo</t>
  </si>
  <si>
    <t>2h 2m</t>
  </si>
  <si>
    <t>Excel Básico 2020</t>
  </si>
  <si>
    <t>5h 2m</t>
  </si>
  <si>
    <t>Marca Personal</t>
  </si>
  <si>
    <t>12 m</t>
  </si>
  <si>
    <t>Relación entre el dinero y la felicidad</t>
  </si>
  <si>
    <t>Javier Benitez</t>
  </si>
  <si>
    <t>51 m</t>
  </si>
  <si>
    <t>Desapego y Libertad</t>
  </si>
  <si>
    <t>52 m</t>
  </si>
  <si>
    <t>Cómo empezar a emprender</t>
  </si>
  <si>
    <t>1h 16m</t>
  </si>
  <si>
    <t>Compensación y Beneficios para principiantes</t>
  </si>
  <si>
    <t>Martín Vergara</t>
  </si>
  <si>
    <t>52m</t>
  </si>
  <si>
    <t>Diseño Organizacional : Herramientas de Gestión en RR.HH</t>
  </si>
  <si>
    <t>Gestión del estrés</t>
  </si>
  <si>
    <t>Paz Mental</t>
  </si>
  <si>
    <t>Power BI</t>
  </si>
  <si>
    <t>1h 14m</t>
  </si>
  <si>
    <t>Reducir el ego y ser más solidario</t>
  </si>
  <si>
    <t>1h 12m</t>
  </si>
  <si>
    <t>Reinventarse en tiempo de crisis</t>
  </si>
  <si>
    <t>Solangel Santiago</t>
  </si>
  <si>
    <t>Trucos para ser más eficiente</t>
  </si>
  <si>
    <t>Actitud y Propósito</t>
  </si>
  <si>
    <t>Amor, agradecimiento y perdón</t>
  </si>
  <si>
    <t>1h 2m</t>
  </si>
  <si>
    <t>Aumenta tu creatividad y amplía tus posibilidades</t>
  </si>
  <si>
    <t>Cómo ayudar a tus hijos a ser mejores</t>
  </si>
  <si>
    <t>56m</t>
  </si>
  <si>
    <t>Cómo confiar en ti mismo para ser el mejor</t>
  </si>
  <si>
    <t>Sofía Mulanovich</t>
  </si>
  <si>
    <t>Mastertalk</t>
  </si>
  <si>
    <t>No Aplica</t>
  </si>
  <si>
    <t>No aplica</t>
  </si>
  <si>
    <t>Cómo ejecutar un emprendimiento social con éxito</t>
  </si>
  <si>
    <t>Vania Masías</t>
  </si>
  <si>
    <t>2h 24m</t>
  </si>
  <si>
    <t>Cómo ejecutar una Transformación Digital</t>
  </si>
  <si>
    <t>Samuel Sanchez</t>
  </si>
  <si>
    <t>1h 11m</t>
  </si>
  <si>
    <t>Cómo emprender con éxito desde cero</t>
  </si>
  <si>
    <t>Miguel Valladares</t>
  </si>
  <si>
    <t>Cómo encontrar tu pasión y vivir de ello</t>
  </si>
  <si>
    <t>Mateo Garrido-Lecca</t>
  </si>
  <si>
    <t>2h 15</t>
  </si>
  <si>
    <t>Cómo fortalecernos como sociedad</t>
  </si>
  <si>
    <t>Salvador del Solar</t>
  </si>
  <si>
    <t>1h 38m</t>
  </si>
  <si>
    <t>Cómo hacer amigos y tener relaciones exitosas</t>
  </si>
  <si>
    <t>Cómo hacer de tu hobby un negocio exitoso</t>
  </si>
  <si>
    <t>Diego Rodriguez</t>
  </si>
  <si>
    <t>1h 22m</t>
  </si>
  <si>
    <t>Cómo innovar y diversificar para crecer</t>
  </si>
  <si>
    <t>Martín Bedoya</t>
  </si>
  <si>
    <t>Cómo recuperarse ante la adversidad y lograr el éxito</t>
  </si>
  <si>
    <t>Cecilia Tait</t>
  </si>
  <si>
    <t>1h 49m</t>
  </si>
  <si>
    <t>Consejos y frases de vida</t>
  </si>
  <si>
    <t>Del mundo corporativo a emprendedora</t>
  </si>
  <si>
    <t>Desarrolla tu intuición y atrae lo que desees</t>
  </si>
  <si>
    <t>1h19m</t>
  </si>
  <si>
    <t>Empoderamiento y superación al fracaso</t>
  </si>
  <si>
    <t>Gestión de preocupaciones</t>
  </si>
  <si>
    <t>1h 28m</t>
  </si>
  <si>
    <t>Gestión del Cambio</t>
  </si>
  <si>
    <t>Los 6 elementos para tu vida</t>
  </si>
  <si>
    <t>1h 8m</t>
  </si>
  <si>
    <t>Mindfulness y Meditación</t>
  </si>
  <si>
    <t>1h 02</t>
  </si>
  <si>
    <t>Pensar y hablar en positivo para mejorar tu vida</t>
  </si>
  <si>
    <t>Teletrabajo</t>
  </si>
  <si>
    <t>3D Studio Max y Photoshop- Modelado, Renderizado y Post Producción de imágenes 3D</t>
  </si>
  <si>
    <t>Aldo Barrera</t>
  </si>
  <si>
    <t>Se debía Actualizar - No se logró</t>
  </si>
  <si>
    <t>Animación y 3D</t>
  </si>
  <si>
    <t>Administración de color y perfiles de Color ICC</t>
  </si>
  <si>
    <t>Rodolfo Villar</t>
  </si>
  <si>
    <t>Illustrator - Domina la Ilustración Digital</t>
  </si>
  <si>
    <t>Redak Anderson</t>
  </si>
  <si>
    <t>1h 13m</t>
  </si>
  <si>
    <t>Illustrator - Intermedio</t>
  </si>
  <si>
    <t>6h 15m</t>
  </si>
  <si>
    <t>Adobe Illustrator Social Media</t>
  </si>
  <si>
    <t>3h 3m</t>
  </si>
  <si>
    <t>Adobe Lightroom y revelado RAW</t>
  </si>
  <si>
    <t>Adobe Photoshop Social Media</t>
  </si>
  <si>
    <t>3h 27m</t>
  </si>
  <si>
    <t>Photoshop: Dibujo Avanzado con Pinceles, Retrato blanco y negro y pintado color digital</t>
  </si>
  <si>
    <t>Luis Jimenez</t>
  </si>
  <si>
    <t>Adobe Photoshop: Herramientas y Usos</t>
  </si>
  <si>
    <t>George Benites</t>
  </si>
  <si>
    <t>2h 16m</t>
  </si>
  <si>
    <t>After Effects para Redes Sociales</t>
  </si>
  <si>
    <t>Daniel Jasaui</t>
  </si>
  <si>
    <t>4h 37m</t>
  </si>
  <si>
    <t>Aprende a Ser Feliz</t>
  </si>
  <si>
    <t>3h</t>
  </si>
  <si>
    <t>Aprende a Trabajar en Equipo</t>
  </si>
  <si>
    <t>2h 33m</t>
  </si>
  <si>
    <t>Creación y Diseño de Personajes</t>
  </si>
  <si>
    <t>Foodstyling y Fotografía de Alimentos</t>
  </si>
  <si>
    <t>Lizza y Max</t>
  </si>
  <si>
    <t>Fotografía Básica</t>
  </si>
  <si>
    <t>Daniel Bengoa</t>
  </si>
  <si>
    <t>Fotografía Publicitaria</t>
  </si>
  <si>
    <t>Alvaro Palacios</t>
  </si>
  <si>
    <t>Fotomontaje y Post Producción Digital</t>
  </si>
  <si>
    <t>Jhon Zavala</t>
  </si>
  <si>
    <t>3h 37m</t>
  </si>
  <si>
    <t>Gestión de Emociones</t>
  </si>
  <si>
    <t>Gestión del Tiempo y Productividad</t>
  </si>
  <si>
    <t>Habilidades de Comunicación</t>
  </si>
  <si>
    <t>1h 42m</t>
  </si>
  <si>
    <t>Habilidades esenciales para mejorar tu vida</t>
  </si>
  <si>
    <t>Iluminación y Fotomontaje 3D en 3D Studio Max</t>
  </si>
  <si>
    <t>Fanart: Ilustración Digital en Photoshop</t>
  </si>
  <si>
    <t>1h 47 m</t>
  </si>
  <si>
    <t>InDesign: Integración y Diseño para Retail</t>
  </si>
  <si>
    <t>Introducción a Adobe InDesign</t>
  </si>
  <si>
    <t>2h 19m</t>
  </si>
  <si>
    <t>Introducción a la Dirección de Arte</t>
  </si>
  <si>
    <t>Romina Ortega</t>
  </si>
  <si>
    <t>Manejo de Objeciones</t>
  </si>
  <si>
    <t>Victor Zegarra</t>
  </si>
  <si>
    <t>Modelado de personajes con 3D Studio Max</t>
  </si>
  <si>
    <t>Negociación y Resolución de Conflictos</t>
  </si>
  <si>
    <t>Networking y Relaciones Fructíferas</t>
  </si>
  <si>
    <t>48m</t>
  </si>
  <si>
    <t>Neuroventas</t>
  </si>
  <si>
    <t>2h 11m</t>
  </si>
  <si>
    <t>Persuasión e Influencia</t>
  </si>
  <si>
    <t>1h 33m</t>
  </si>
  <si>
    <t>Photoshop para Fotógrafos</t>
  </si>
  <si>
    <t>Oswaldo Cépeda</t>
  </si>
  <si>
    <t>5h</t>
  </si>
  <si>
    <t>Photoshop: Retoque digital para Fotógrafos</t>
  </si>
  <si>
    <t>Postproducción y Retoque Fotográfico</t>
  </si>
  <si>
    <t>1h13m</t>
  </si>
  <si>
    <t>Premiere para Redes Sociales</t>
  </si>
  <si>
    <t>3h 57m</t>
  </si>
  <si>
    <t>Superación del Miedo a Hablar en Público</t>
  </si>
  <si>
    <t>Técnicas Profesionales de Retoque Facial</t>
  </si>
  <si>
    <t>Illustrator - Avanzado</t>
  </si>
  <si>
    <t>9h 48m</t>
  </si>
  <si>
    <t>Amar lo que haces</t>
  </si>
  <si>
    <t>Wendy Ramos</t>
  </si>
  <si>
    <t>2h 37m</t>
  </si>
  <si>
    <t>Aspectos Legales del Marketing Digital</t>
  </si>
  <si>
    <t>Oscar Montezuma</t>
  </si>
  <si>
    <t>Big Data y Monetización</t>
  </si>
  <si>
    <t>Carlos Calderón</t>
  </si>
  <si>
    <t>2h 46m</t>
  </si>
  <si>
    <t>Branding y Propósito de Marca</t>
  </si>
  <si>
    <t>Juan José Tirado</t>
  </si>
  <si>
    <t>Construcción de Lovemarks a través de Insights</t>
  </si>
  <si>
    <t>Mariana Ripoll</t>
  </si>
  <si>
    <t>4h 40m</t>
  </si>
  <si>
    <t>Creatividad Digital</t>
  </si>
  <si>
    <t>Alejandro Ditrolio</t>
  </si>
  <si>
    <t>5h 19m</t>
  </si>
  <si>
    <t>E-mail Marketing</t>
  </si>
  <si>
    <t>Miguel Cachay</t>
  </si>
  <si>
    <t>2h 55m</t>
  </si>
  <si>
    <t>Efectividad personal</t>
  </si>
  <si>
    <t>César Montoya</t>
  </si>
  <si>
    <t>Experiencia de Usuario (UX)</t>
  </si>
  <si>
    <t>Juan Francisco Reyes</t>
  </si>
  <si>
    <t>Experiencia del Cliente</t>
  </si>
  <si>
    <t>Alfredo de Paz</t>
  </si>
  <si>
    <t>6h 30m</t>
  </si>
  <si>
    <t>Fidelización Online</t>
  </si>
  <si>
    <t>5h 44m</t>
  </si>
  <si>
    <t>Fundamentos y Estrategia Digital de Marketing</t>
  </si>
  <si>
    <t>Pedro Gonzales</t>
  </si>
  <si>
    <t>5h 45m</t>
  </si>
  <si>
    <t>Fundamentos y Estrategias Tecnológicas</t>
  </si>
  <si>
    <t>David Lastra</t>
  </si>
  <si>
    <t>Gestión e Inteligencia del Consumidor</t>
  </si>
  <si>
    <t>Gonzalo Abad</t>
  </si>
  <si>
    <t>3h 58m</t>
  </si>
  <si>
    <t>Implementación y Desarrollo de Marcas</t>
  </si>
  <si>
    <t>31m</t>
  </si>
  <si>
    <t>Inteligencia Emocional</t>
  </si>
  <si>
    <t>Cesar Montoya</t>
  </si>
  <si>
    <t>1h 46m</t>
  </si>
  <si>
    <t>Investigación de Mercados</t>
  </si>
  <si>
    <t>Luis Lodeiros</t>
  </si>
  <si>
    <t>7h 10m</t>
  </si>
  <si>
    <t>Lean StartUp</t>
  </si>
  <si>
    <t>Ricardo Espinoza y Pedro Mateos</t>
  </si>
  <si>
    <t>2h 47m</t>
  </si>
  <si>
    <t>Liderazgo Organizacional</t>
  </si>
  <si>
    <t>Carlos Paulet</t>
  </si>
  <si>
    <t>2h 15m</t>
  </si>
  <si>
    <t>Marketing para Emprendedores</t>
  </si>
  <si>
    <t>Marketing Personal para encontrar tu 1er trabajo</t>
  </si>
  <si>
    <t>Ana Romero</t>
  </si>
  <si>
    <t>Mobile Marketing</t>
  </si>
  <si>
    <t>Alberto Arellano</t>
  </si>
  <si>
    <t>2h 18m</t>
  </si>
  <si>
    <t>Monitorización, Reputación Digital y Manejo de Crisis</t>
  </si>
  <si>
    <t>6h 44m</t>
  </si>
  <si>
    <t>Presentaciones Efectivas</t>
  </si>
  <si>
    <t>Roberto Mogollon</t>
  </si>
  <si>
    <t>Transformación Digital</t>
  </si>
  <si>
    <t>Gonzalo Martin</t>
  </si>
  <si>
    <t>3h 18m</t>
  </si>
  <si>
    <t>Transmedia Storytelling</t>
  </si>
  <si>
    <t>Eduardo Prádanos</t>
  </si>
  <si>
    <t>4h 22m</t>
  </si>
  <si>
    <t>Una mirada al trabajo del actor</t>
  </si>
  <si>
    <t>Giovanni Ciccia</t>
  </si>
  <si>
    <t>2h 44m</t>
  </si>
  <si>
    <t>Análisis Financiero</t>
  </si>
  <si>
    <t>Emyko Osorio</t>
  </si>
  <si>
    <t>Branding y Estrategia de Marca</t>
  </si>
  <si>
    <t>Técnicas para un desarrollo ágil de iOS con Swift</t>
  </si>
  <si>
    <t>Gerardo Valencia</t>
  </si>
  <si>
    <t>3 h 57 min</t>
  </si>
  <si>
    <t>Microsoft Yammer</t>
  </si>
  <si>
    <t>20min</t>
  </si>
  <si>
    <t>¿Cómo implementar un plan de capacitación?</t>
  </si>
  <si>
    <t>1h 8 min</t>
  </si>
  <si>
    <t>Hiring Manager: Guía de inicio a fin</t>
  </si>
  <si>
    <t>Rodrigo Pérez</t>
  </si>
  <si>
    <t>2h 5 min</t>
  </si>
  <si>
    <t>Fundamentos de Flutter</t>
  </si>
  <si>
    <t>1h 22min</t>
  </si>
  <si>
    <t>Remuneración variable: herramienta para generar resultados</t>
  </si>
  <si>
    <t>Miguel Valdés</t>
  </si>
  <si>
    <t>1h 25min</t>
  </si>
  <si>
    <t>Microsoft Forms</t>
  </si>
  <si>
    <t>Swift avanzado para desarrolladores iOS</t>
  </si>
  <si>
    <t>4h 3min</t>
  </si>
  <si>
    <t>Programación móvil en Kotlin Avanzado - Parte 2</t>
  </si>
  <si>
    <t>Josué Valdez</t>
  </si>
  <si>
    <t>5h 26min</t>
  </si>
  <si>
    <t>Programación móvil en Kotlin Avanzado - Parte 1</t>
  </si>
  <si>
    <t>3h 12min</t>
  </si>
  <si>
    <t>Aplicaciones Android con Kotlin: Básico - Intermedio</t>
  </si>
  <si>
    <t>Programación</t>
  </si>
  <si>
    <t>4h 8min</t>
  </si>
  <si>
    <t>Swift intermedio para desarrolladores iOS</t>
  </si>
  <si>
    <t>3h 46min</t>
  </si>
  <si>
    <t>Desarrollo en Python Avanzado</t>
  </si>
  <si>
    <t>1h 40min</t>
  </si>
  <si>
    <t>Manipulación y Transformación de Datos con R</t>
  </si>
  <si>
    <t>Visualizaciones de Datos con R</t>
  </si>
  <si>
    <t>1h 43 min</t>
  </si>
  <si>
    <t>Cómo armar un Curriculum Top</t>
  </si>
  <si>
    <t>Rosa un Avatar de Netzun  - Curador de contenido: Bertha Zuñiga</t>
  </si>
  <si>
    <t>RRHH</t>
  </si>
  <si>
    <t>7 min</t>
  </si>
  <si>
    <t>Microsoft Stream</t>
  </si>
  <si>
    <t>Datos, Tecnología y Digital</t>
  </si>
  <si>
    <t>Tecnología</t>
  </si>
  <si>
    <t>Swift básico para desarrolladores iOS</t>
  </si>
  <si>
    <t>6h 19min</t>
  </si>
  <si>
    <t>Cómo complementarse con otros</t>
  </si>
  <si>
    <t>1 h 2 min</t>
  </si>
  <si>
    <t>Introducción al patrocinio deportivo</t>
  </si>
  <si>
    <t>David Ruiz y Julio Medina INYOGO</t>
  </si>
  <si>
    <t>1 h 27 min</t>
  </si>
  <si>
    <t>Flutter: Nuevos Widgets y State Management</t>
  </si>
  <si>
    <t>2h 32min</t>
  </si>
  <si>
    <t>Inicios en la dirección de fotografía</t>
  </si>
  <si>
    <t>Juan-Miguel Maldonado</t>
  </si>
  <si>
    <t>2h 8min</t>
  </si>
  <si>
    <t>Transformación digital de los servicios financieros</t>
  </si>
  <si>
    <t>si</t>
  </si>
  <si>
    <t>CURSOS ACTUALES EN NETZUN</t>
  </si>
  <si>
    <t>N°</t>
  </si>
  <si>
    <t>CURSOS</t>
  </si>
  <si>
    <t xml:space="preserve">CATEGORIA </t>
  </si>
  <si>
    <t>SUBCATEGORÍA</t>
  </si>
  <si>
    <t>Año</t>
  </si>
  <si>
    <t>HORAS</t>
  </si>
  <si>
    <r>
      <rPr>
        <b/>
        <sz val="12"/>
        <color rgb="FF3284EF"/>
        <rFont val="Gotham pro regular"/>
      </rPr>
      <t xml:space="preserve">HORAS 
</t>
    </r>
    <r>
      <rPr>
        <b/>
        <sz val="10"/>
        <color rgb="FF3284EF"/>
        <rFont val="gotham pro regular"/>
      </rPr>
      <t>(formato reloj)</t>
    </r>
  </si>
  <si>
    <t>SLUG</t>
  </si>
  <si>
    <t>FULL PASS</t>
  </si>
  <si>
    <t>analisis-financiero</t>
  </si>
  <si>
    <t>presentaciones-efectivas</t>
  </si>
  <si>
    <t>analitica-digital</t>
  </si>
  <si>
    <t>aspectos-legales-del-marketing-digital</t>
  </si>
  <si>
    <t>big-data-y-monetizacion</t>
  </si>
  <si>
    <t>branding-y-proposito-de-marca</t>
  </si>
  <si>
    <t>creatividad-digital</t>
  </si>
  <si>
    <t>experiencia-del-cliente</t>
  </si>
  <si>
    <t>design-thinking</t>
  </si>
  <si>
    <t>e-mail-marketing</t>
  </si>
  <si>
    <t>experiencia-de-usuario-ux</t>
  </si>
  <si>
    <t>fidelizacion-online</t>
  </si>
  <si>
    <t>fundamentos-y-estrategias-tecnologicas</t>
  </si>
  <si>
    <t>implementacion-y-desarrollo-de-marcas</t>
  </si>
  <si>
    <t>lean-startup</t>
  </si>
  <si>
    <t xml:space="preserve"> marketing-para-emprendedores</t>
  </si>
  <si>
    <t>liderazgo-organizacional</t>
  </si>
  <si>
    <t>mobile-marketing</t>
  </si>
  <si>
    <t>monitorizacion-reputacion-digital-y-manejo-de-cris</t>
  </si>
  <si>
    <t>transmedia-storytelling</t>
  </si>
  <si>
    <t>adobe-photoshop-avanzado</t>
  </si>
  <si>
    <t>adobe-photoshop-basico</t>
  </si>
  <si>
    <t>illustrator-avanzado</t>
  </si>
  <si>
    <t>inteligencia-emocional</t>
  </si>
  <si>
    <t>3d-studio-max-y-photoshop-modelado-renderizado-y-p</t>
  </si>
  <si>
    <t>modelado-de-personaje-con-3d-studio-max</t>
  </si>
  <si>
    <t>manejo-de-objeciones</t>
  </si>
  <si>
    <t>adobe-photoshop-social-media</t>
  </si>
  <si>
    <t>illustrator-intermedio</t>
  </si>
  <si>
    <t>photoshop-dibujo-avanzado-con-pinceles-y-retrato</t>
  </si>
  <si>
    <t>fanart-ilustracion-digital-en-photoshop</t>
  </si>
  <si>
    <t>photoshop-para-fotografos</t>
  </si>
  <si>
    <t>photoshop-retoque-digital-para-fotografos</t>
  </si>
  <si>
    <t>tecnicas-profesionales-de-retoque-facial</t>
  </si>
  <si>
    <t>illustrator-domina-la-ilustracion-digital</t>
  </si>
  <si>
    <t>creacion-y-diseno-de-personajes</t>
  </si>
  <si>
    <t>Photoshop: Retoque Digital para Fotógrafos</t>
  </si>
  <si>
    <t>administracion-de-color-y-perfiles-de-color-icc</t>
  </si>
  <si>
    <t>adobe-lightroom-y-revelado-raw</t>
  </si>
  <si>
    <t>indesign-integracion-y-diseno-para-retail</t>
  </si>
  <si>
    <t>postproduccion-y-retoque-fotografico</t>
  </si>
  <si>
    <t>fotografia-publicitaria</t>
  </si>
  <si>
    <t>fotomontaje-y-post-produccion-digital</t>
  </si>
  <si>
    <t>foodstyling-y-fotografia-de-alimentos</t>
  </si>
  <si>
    <t>introduccion-a-la-direccion-de-arte</t>
  </si>
  <si>
    <t>aprende-a-ser-feliz</t>
  </si>
  <si>
    <t>afteeffectspararedessociales</t>
  </si>
  <si>
    <t>aprende-a-trabajar-en-equipo</t>
  </si>
  <si>
    <t>gestion-de-emociones</t>
  </si>
  <si>
    <t>gestion-del-tiempo-y-productividad</t>
  </si>
  <si>
    <t>habilidades-de-comunicación</t>
  </si>
  <si>
    <t>habilidades-esenciales-para-mejorar-tu-vida</t>
  </si>
  <si>
    <t>negociacion-y-resolucion-de-conflictos</t>
  </si>
  <si>
    <t>networking-y-relaciones-fructiferas</t>
  </si>
  <si>
    <t>neuroventas</t>
  </si>
  <si>
    <t>persuasion-e-influencia</t>
  </si>
  <si>
    <t>superacion-del-miedo-a-hablar-en-publico</t>
  </si>
  <si>
    <t>actitud-y-proposito</t>
  </si>
  <si>
    <t>amor-agradecimiento-y-perdon</t>
  </si>
  <si>
    <t>empoderamientoysuperaciondelfracaso</t>
  </si>
  <si>
    <t>los-6-elementos-para-tu-vida-plena</t>
  </si>
  <si>
    <t>mindfulness-y-meditacion</t>
  </si>
  <si>
    <t>aumentatucreatividad</t>
  </si>
  <si>
    <t>desarrollatuintuicion</t>
  </si>
  <si>
    <t>pensaryhablarenpositivo</t>
  </si>
  <si>
    <t>como-fortalecernos-como-sociedad</t>
  </si>
  <si>
    <t>como-recuperarse-ante-la-adversidad-y-lograr-el-ex</t>
  </si>
  <si>
    <t>como-encontrar-tu-pasion-y-vivir-de-ello</t>
  </si>
  <si>
    <t>como-emprender-con-exito-desde-cero</t>
  </si>
  <si>
    <t>como-ejecutar-un-emprendimiento-social-con-éxito</t>
  </si>
  <si>
    <t>del-mundo-corporativo-a-emprendedora</t>
  </si>
  <si>
    <t>como-hacer-de-tu-hobby-un-negocio-exitoso</t>
  </si>
  <si>
    <t>como-innovar-y-diversificar-para-crecer</t>
  </si>
  <si>
    <t>como-ejecutar-una-transformacion-digital</t>
  </si>
  <si>
    <t>comoempezaraemprender</t>
  </si>
  <si>
    <t>compensacionybeneficiosparaprincipiantes</t>
  </si>
  <si>
    <t>disenoorganizacionalherramientasdegestionenrrhh</t>
  </si>
  <si>
    <t>gestiondelestres</t>
  </si>
  <si>
    <t>powerbi</t>
  </si>
  <si>
    <t>reducirelegoysermassolidario</t>
  </si>
  <si>
    <t>reinventarseentiempodecrisis</t>
  </si>
  <si>
    <t>trucosparasermaseficiente</t>
  </si>
  <si>
    <t>marcapersonal</t>
  </si>
  <si>
    <t>relacionentreeldineroylafelicidad</t>
  </si>
  <si>
    <t>desapegoylibertad</t>
  </si>
  <si>
    <t>comoayudaratushijosasermejores</t>
  </si>
  <si>
    <t>cursos/consejo-y-frases-de-vida</t>
  </si>
  <si>
    <t>gestiondepreocupaciones</t>
  </si>
  <si>
    <t>gestiondelcambio</t>
  </si>
  <si>
    <t>teletrabajo</t>
  </si>
  <si>
    <t>Gestión de Preocupaciones</t>
  </si>
  <si>
    <t>propositodemarca</t>
  </si>
  <si>
    <t>resolverconflictosenentornosdigitales</t>
  </si>
  <si>
    <t>dramatica</t>
  </si>
  <si>
    <t>PR: Convierte en Noticia tu Idea</t>
  </si>
  <si>
    <t>conceptosbasicosparamejorareldiscursoenpublico</t>
  </si>
  <si>
    <t>emprendiendocondesignthinkinginnovacionaterrizada</t>
  </si>
  <si>
    <t>comunicacionasertiva</t>
  </si>
  <si>
    <t>Dramática: Ortografía y Gramática Básica</t>
  </si>
  <si>
    <t>agilidadymindsetagil</t>
  </si>
  <si>
    <t>Emprendiendo con Design Thinking: Innovación Aterrizada</t>
  </si>
  <si>
    <t>introduccionalmarketing</t>
  </si>
  <si>
    <t>introduccionalaediciondevideo</t>
  </si>
  <si>
    <t>introduccionalagestiondeventas</t>
  </si>
  <si>
    <t>Construye tu Marca</t>
  </si>
  <si>
    <t>sqlparaprincipiantes</t>
  </si>
  <si>
    <t>(Lenguaje de señas)</t>
  </si>
  <si>
    <t>introduccionalagrabaciondevideo</t>
  </si>
  <si>
    <t>kpisdereclutamientoyseleccion</t>
  </si>
  <si>
    <t>gestionandolaexperienciadelgerentecontratante</t>
  </si>
  <si>
    <t>intencionylecturanarrativa</t>
  </si>
  <si>
    <t>recursoshumanosparadummies</t>
  </si>
  <si>
    <t>doblajedevozdesde0</t>
  </si>
  <si>
    <t>Gestionando la Experiencia del Gerente Contratante</t>
  </si>
  <si>
    <t>introduccionalguion</t>
  </si>
  <si>
    <t>liderazgopersuasivoparaequiposeficientes</t>
  </si>
  <si>
    <t>comodejartuhuellapersonal</t>
  </si>
  <si>
    <t>introduccionalasventas</t>
  </si>
  <si>
    <t>comoemprenderbienconsejoslegalesparaemprendedores</t>
  </si>
  <si>
    <t>herramientasparalaautogestiondeemociones</t>
  </si>
  <si>
    <t>conectacontigoynutretucuerpo</t>
  </si>
  <si>
    <t>liderazgocolaborativogenerandotrabajoenequipo</t>
  </si>
  <si>
    <t>liderazgoentiemposdigitales</t>
  </si>
  <si>
    <t xml:space="preserve">	fotografia-ecommerce</t>
  </si>
  <si>
    <t>culturaorganizacionalexperienciaycomunicacióninterna</t>
  </si>
  <si>
    <t>culturainternaypropósitodemarca</t>
  </si>
  <si>
    <t>Liderazgo en tiempos digitales</t>
  </si>
  <si>
    <t xml:space="preserve">estrategiasdecomunicacionpublicitaria	</t>
  </si>
  <si>
    <t>liderazgoadaptativopotenciandomishabilidades</t>
  </si>
  <si>
    <t>desarrollodelainteligenciaemocional</t>
  </si>
  <si>
    <t xml:space="preserve">principiosdenegociosinternacionales	</t>
  </si>
  <si>
    <t>productividad-en-trabajos-remotos</t>
  </si>
  <si>
    <t>mindsetdelliderparaelnuevoentorno</t>
  </si>
  <si>
    <t xml:space="preserve">desarrolloylanzamientodenuevosproductos	</t>
  </si>
  <si>
    <t xml:space="preserve">contabilidadparatodos	</t>
  </si>
  <si>
    <t xml:space="preserve">comoencontrartusiguientetrabajoherramientasclaves	</t>
  </si>
  <si>
    <t>excelbasico2020</t>
  </si>
  <si>
    <t>excelintermedio2020</t>
  </si>
  <si>
    <t>excelavanzado2020</t>
  </si>
  <si>
    <t>tablasdinamicas2020</t>
  </si>
  <si>
    <t>running</t>
  </si>
  <si>
    <t xml:space="preserve">comoempezarunaestrategiadecustomerexperience	</t>
  </si>
  <si>
    <t>offboardingcreandounprocesodevalor</t>
  </si>
  <si>
    <t>gestiondelaexperienciadelcandidato</t>
  </si>
  <si>
    <t>comunicacionymanejoemocionaldeltalento</t>
  </si>
  <si>
    <t>reinventateconunmodelodenegociopersonal</t>
  </si>
  <si>
    <t>neuromarketingaplicadoalosnegocios</t>
  </si>
  <si>
    <t>estrategiasdecomunicacionenelequipodetrabajo</t>
  </si>
  <si>
    <t>gestiondelcomportamientoparalideresdeequipo</t>
  </si>
  <si>
    <t>nomasdrama,aprendeavivirencalma.</t>
  </si>
  <si>
    <t>elevatorpitchdestacacontuvideocv</t>
  </si>
  <si>
    <t>ladiversidadcomoventajacompetitiva</t>
  </si>
  <si>
    <t>redessocialesparaemprendedores</t>
  </si>
  <si>
    <t>estrategiasdemarcaynegociospost-pandemia</t>
  </si>
  <si>
    <t>microsoftworddeprincipianteaexperto2020</t>
  </si>
  <si>
    <t>comomejorarmihabilidadnegociadora</t>
  </si>
  <si>
    <t>tecnicasdeventaconenfoquedigital</t>
  </si>
  <si>
    <t>hacerunatesissinenloquecerenelintento</t>
  </si>
  <si>
    <t>gestiondealimentosybebidasparahoteleria</t>
  </si>
  <si>
    <t>ventasconsultivasentreempresas</t>
  </si>
  <si>
    <t xml:space="preserve">	introduccion-al-lenguaje-audiovisual</t>
  </si>
  <si>
    <t>comoentenderloqueleo</t>
  </si>
  <si>
    <t>organizacionesdeprimerageneracion</t>
  </si>
  <si>
    <t>aprendeaponerenpracticalaagilidadentusproyectos</t>
  </si>
  <si>
    <t xml:space="preserve">	produccion-audiovisual</t>
  </si>
  <si>
    <t>aprendizajeorganizacionaldelateoriaalapractica</t>
  </si>
  <si>
    <t>introduccionalalocucion</t>
  </si>
  <si>
    <t>reclutamientoyseleccionpasoapaso</t>
  </si>
  <si>
    <t>gestiondeareasoperativasenhoteleria</t>
  </si>
  <si>
    <t>gestiondefrontofficeparahoteleria</t>
  </si>
  <si>
    <t>marketingemocionalelladohumanodelasmarcas</t>
  </si>
  <si>
    <t>elabcdelaresponsabilidadsocial</t>
  </si>
  <si>
    <t>financiamientodeunemprendimiento</t>
  </si>
  <si>
    <t>comunicacionesintegradasparaelmarketing</t>
  </si>
  <si>
    <t>comocrearunprocesodeonboardingexitoso</t>
  </si>
  <si>
    <t>scrumdelateoríaalapráctica</t>
  </si>
  <si>
    <t>comunicacioninternacomobasedelaculturacorporativa</t>
  </si>
  <si>
    <t>planningcreativoeinnovaciondigital</t>
  </si>
  <si>
    <t>laexperienciadelcandidatolos7componentesclaves</t>
  </si>
  <si>
    <t>tecnicasyestrategiasparareclutarperfilesit</t>
  </si>
  <si>
    <t>generandoaprendizajeagil</t>
  </si>
  <si>
    <t>consiguetrabajoremotocomodesarrolladorweb</t>
  </si>
  <si>
    <t>miprimeraimportacion</t>
  </si>
  <si>
    <t>direcciondecuentas</t>
  </si>
  <si>
    <t>diseñode ndicadorespara gestiondeorganizacioneskpis</t>
  </si>
  <si>
    <t>rendimientoyproductividadengestionhumana</t>
  </si>
  <si>
    <t>quienesquienentecnologia:definiciondeperfilesit</t>
  </si>
  <si>
    <t>realizacionpublicitaria</t>
  </si>
  <si>
    <t>comorealizarpromocionesdeimpacto</t>
  </si>
  <si>
    <t>escribir biennocorrectamente</t>
  </si>
  <si>
    <t>mujeresconvirtiendoideasennegocio</t>
  </si>
  <si>
    <t>visualmerchandising</t>
  </si>
  <si>
    <t>kitderedaccioncreativaycopywriting</t>
  </si>
  <si>
    <t>marketingverde</t>
  </si>
  <si>
    <t>microsoftpowerpointdeprincipianteaexperto2020</t>
  </si>
  <si>
    <t>gestionestrategicaytransformaciondelfutbol</t>
  </si>
  <si>
    <t>mejoraelrendimientodelreclutamientoitentuempresa</t>
  </si>
  <si>
    <t>finanzaspersonalesplandevueloparasoñadores</t>
  </si>
  <si>
    <t>hragileenlatransformacioninterna</t>
  </si>
  <si>
    <t xml:space="preserve">	tendencias-tecnologias-disruptivas</t>
  </si>
  <si>
    <t xml:space="preserve">	retail-management-misiones-compra-formatos-retaile</t>
  </si>
  <si>
    <t>liderazgo-holistico</t>
  </si>
  <si>
    <t xml:space="preserve">	clima-laboral-diversidad-generacional</t>
  </si>
  <si>
    <t xml:space="preserve">emociones-limita	</t>
  </si>
  <si>
    <t xml:space="preserve">marca-empleadora-posicionando-talento	</t>
  </si>
  <si>
    <t xml:space="preserve">administracion-riesgo-financiero	</t>
  </si>
  <si>
    <t xml:space="preserve">	estrategia-medios-publicitarios</t>
  </si>
  <si>
    <t xml:space="preserve">optimiza-performance-campanas-digitales	</t>
  </si>
  <si>
    <t xml:space="preserve">fundamentos-publicidad-programatica	</t>
  </si>
  <si>
    <t xml:space="preserve">desarrollo-productos-campanas-digitales	</t>
  </si>
  <si>
    <t xml:space="preserve">smart-manufacturing	</t>
  </si>
  <si>
    <t xml:space="preserve">iot-conectando-cosas	</t>
  </si>
  <si>
    <t>utiliza-okrs-haz-equipo-logre-metas</t>
  </si>
  <si>
    <t>evaluacion-desempeno-laboral-modalidad-remota</t>
  </si>
  <si>
    <t>posicionamiento-identidad-negocio</t>
  </si>
  <si>
    <t xml:space="preserve">	home-office-realidad-definitiva</t>
  </si>
  <si>
    <t xml:space="preserve">	reputacion-interna-fidelizar-colaborador</t>
  </si>
  <si>
    <t>inteligencia-comercial-clave-convertir-ventas</t>
  </si>
  <si>
    <t xml:space="preserve">	segmentacion-clientes</t>
  </si>
  <si>
    <t>instagram-negocios-emprendimientos</t>
  </si>
  <si>
    <t xml:space="preserve">	power-bi-avanzado</t>
  </si>
  <si>
    <t>community-management</t>
  </si>
  <si>
    <t>diseno-servicios-ideacion-cocreativa</t>
  </si>
  <si>
    <t>marketing-reputacion</t>
  </si>
  <si>
    <t>fotografia-proyectos-artisticos-documentales</t>
  </si>
  <si>
    <t>rebranding-herramienta-cambio</t>
  </si>
  <si>
    <t>financiamiento-inmobiliario</t>
  </si>
  <si>
    <t xml:space="preserve">	zero-trust</t>
  </si>
  <si>
    <t>videojuegos-trabajo</t>
  </si>
  <si>
    <t xml:space="preserve">	crea-estrategias-contenido-ganadoras</t>
  </si>
  <si>
    <t xml:space="preserve">	salario-emocional</t>
  </si>
  <si>
    <t>rol-talent-management</t>
  </si>
  <si>
    <t>excel-aplicado-evaluacion-proyectos-inversion</t>
  </si>
  <si>
    <t>videojuegos-herramienta-profesional</t>
  </si>
  <si>
    <t xml:space="preserve">	diseno-editorial-cero</t>
  </si>
  <si>
    <t xml:space="preserve">	influencer-marketing</t>
  </si>
  <si>
    <t>power-query-power-pivot</t>
  </si>
  <si>
    <t xml:space="preserve">	cubersecurity-ethical-hacker-fundamentals</t>
  </si>
  <si>
    <t xml:space="preserve">	metricas-aplicadas-gestion-talento</t>
  </si>
  <si>
    <t xml:space="preserve">	introduccion-google-ads-primera-campana</t>
  </si>
  <si>
    <t xml:space="preserve">	transformacion-cultural</t>
  </si>
  <si>
    <t xml:space="preserve">	potencia-sitio-web-seo</t>
  </si>
  <si>
    <t xml:space="preserve">	gestiona-imagen-personal-profesional</t>
  </si>
  <si>
    <t xml:space="preserve">	tecnicas-creativas-solucionar-problemas</t>
  </si>
  <si>
    <t xml:space="preserve">	people-analytics</t>
  </si>
  <si>
    <t xml:space="preserve">	endobtl</t>
  </si>
  <si>
    <t>app-marketing-panorama-publicidad-movil</t>
  </si>
  <si>
    <t>people-analytics-disminuir-rotacion</t>
  </si>
  <si>
    <t xml:space="preserve">	data-science-perspectiva-people-analytics</t>
  </si>
  <si>
    <t xml:space="preserve">	business-manager-facebook</t>
  </si>
  <si>
    <t xml:space="preserve">	organizaciones-agiles-safe</t>
  </si>
  <si>
    <t xml:space="preserve">	negociacion-impacto</t>
  </si>
  <si>
    <t>people-analytics-optimizar-gestion-desempeno</t>
  </si>
  <si>
    <t xml:space="preserve">	caracterizacion-de-personajes</t>
  </si>
  <si>
    <t xml:space="preserve">	diccion-y-acento-neutro</t>
  </si>
  <si>
    <t>Facebook Analytics</t>
  </si>
  <si>
    <t>*Al aprobar incluye certificado por cada curso y por especialización.</t>
  </si>
  <si>
    <t>PROGRAMAS NETZUN</t>
  </si>
  <si>
    <r>
      <rPr>
        <b/>
        <sz val="12"/>
        <color rgb="FF3284EF"/>
        <rFont val="Arial"/>
      </rPr>
      <t xml:space="preserve">HORAS 
</t>
    </r>
    <r>
      <rPr>
        <b/>
        <sz val="10"/>
        <color rgb="FF3284EF"/>
        <rFont val="Arial"/>
      </rPr>
      <t>(formato reloj)</t>
    </r>
  </si>
  <si>
    <t>Especialización en Microsoft Excel</t>
  </si>
  <si>
    <t>Especialización en Recursos Humanos</t>
  </si>
  <si>
    <t>Recursos Humanos para dummies</t>
  </si>
  <si>
    <t>Compensación y beneficios para principiantes</t>
  </si>
  <si>
    <t>Reclutamiento y selección paso a paso</t>
  </si>
  <si>
    <t>Cultura Organizacional : experiencia y comunicación interna</t>
  </si>
  <si>
    <t>Especialización en Marketing Digital</t>
  </si>
  <si>
    <t>ECommerce</t>
  </si>
  <si>
    <t>Especialización en Habilidades para el Liderazgo</t>
  </si>
  <si>
    <t>Liderazgo colaborativo: Generando trabajo en equipo</t>
  </si>
  <si>
    <t>Liderazgo adaptativo : potenciando mis habilidades</t>
  </si>
  <si>
    <t>Generando aprendizaje ágil</t>
  </si>
  <si>
    <t>Gestión del tiempo: una herramienta para reducir el estrés</t>
  </si>
  <si>
    <t>Especialización en Business Intelligence</t>
  </si>
  <si>
    <t>Especialización en People Analytics</t>
  </si>
  <si>
    <t>Analítica Relacional</t>
  </si>
  <si>
    <t>Diseño de Servicios e Ideación Co-Creativa</t>
  </si>
  <si>
    <t>Especialización de Marca empleadora</t>
  </si>
  <si>
    <t>Desarrollo de Talento: La clave para retener y comprometer</t>
  </si>
  <si>
    <t>Especialización en Habilidades Blandas</t>
  </si>
  <si>
    <t>Flexibilidad en nuevos entornos</t>
  </si>
  <si>
    <t>Productividad en trabajos remotos</t>
  </si>
  <si>
    <t>Inteligencia emocional: conectando con mi ser</t>
  </si>
  <si>
    <t>Especialización de Ventas a empresas</t>
  </si>
  <si>
    <t>Especialización en Ecommerce</t>
  </si>
  <si>
    <t>Los primeros pasos de ecommerce para mi negocio</t>
  </si>
  <si>
    <t>Estrategias de marketing digital en el ecommerce</t>
  </si>
  <si>
    <t>Especialización en Metodologías Ágiles</t>
  </si>
  <si>
    <t>Transformación cultural con prácticas de management 3.0</t>
  </si>
  <si>
    <t>Especialización de Microsoft Office</t>
  </si>
  <si>
    <t>Especialización en Growth Marketing</t>
  </si>
  <si>
    <t>Análisis del customer journey</t>
  </si>
  <si>
    <t>E-mail marketing</t>
  </si>
  <si>
    <t>Marketing analytics</t>
  </si>
  <si>
    <t>Especialización en Talent Acquisition</t>
  </si>
  <si>
    <t>Salario emocional</t>
  </si>
  <si>
    <t>Especialización en Gestión de Ventas</t>
  </si>
  <si>
    <t>Introducción a la gestión de ventas</t>
  </si>
  <si>
    <t>Especialización de Guion cinematográfico</t>
  </si>
  <si>
    <t>Especialización en Data Analytics</t>
  </si>
  <si>
    <t>Power Query y POwer Pivot</t>
  </si>
  <si>
    <t>SQL para principiantes</t>
  </si>
  <si>
    <t>Especialización en Gestión de Finanzas</t>
  </si>
  <si>
    <t>Especialización en Facebook Ads y Google Ads</t>
  </si>
  <si>
    <t>Introducción a Youtube Ads</t>
  </si>
  <si>
    <t>Publicidad Digital</t>
  </si>
  <si>
    <t>Especialización de SEO</t>
  </si>
  <si>
    <t>Especialización en Emprendimiento</t>
  </si>
  <si>
    <t>Introducción al Modelo de negocio</t>
  </si>
  <si>
    <t>Presenta tu idea de negocios con un Pitch</t>
  </si>
  <si>
    <t>Especialización de Empleabilidad</t>
  </si>
  <si>
    <t>Cómo encontrar tu siguiente trabajo : Herramientas claves</t>
  </si>
  <si>
    <t>Estrategias para destacar en LinkedIN</t>
  </si>
  <si>
    <t>Top hacks de #EmpleHabilidad</t>
  </si>
  <si>
    <t>Especialización de Ciberseguridad</t>
  </si>
  <si>
    <t>Especialización de Microsoft Access</t>
  </si>
  <si>
    <t>Especialización de Emprendimientos Sostenibles</t>
  </si>
  <si>
    <t>Implementando buenas prácticas de Sostenibilidad</t>
  </si>
  <si>
    <t>Especialización de HTML</t>
  </si>
  <si>
    <t>HTML: creación de páginas web</t>
  </si>
  <si>
    <t>Especialización en Marketing Analytics</t>
  </si>
  <si>
    <t>Google Analytics 4 intermedio</t>
  </si>
  <si>
    <t>Especialización en SQL</t>
  </si>
  <si>
    <t>SQL intermedio</t>
  </si>
  <si>
    <t>Especialización de Presentaciones Efectivas</t>
  </si>
  <si>
    <t>Especialización en Photoshop e Illustrator</t>
  </si>
  <si>
    <t>Especialización de Criptomonedas</t>
  </si>
  <si>
    <t>Especialización de Community Management</t>
  </si>
  <si>
    <t>Empoderando al community manager</t>
  </si>
  <si>
    <t>Herramientas de Gestión de Contenidos</t>
  </si>
  <si>
    <t>Especialización en Seguridad y Salud en el trabajo</t>
  </si>
  <si>
    <t>Prevención de riesgos Laborales</t>
  </si>
  <si>
    <t>Aprende a trabajar en equipo</t>
  </si>
  <si>
    <t>2: 33m</t>
  </si>
  <si>
    <t>Especialización en Manejo de Finanzas Personales</t>
  </si>
  <si>
    <t>Finanzas personales: plan de vuelo para soñadores</t>
  </si>
  <si>
    <t>Especialización en Dibujo y Pintura</t>
  </si>
  <si>
    <t>Especialización en Programación Web</t>
  </si>
  <si>
    <t>Javascript Básico</t>
  </si>
  <si>
    <t>Javascript Intermedio</t>
  </si>
  <si>
    <t>GIT y GITHUB profesional</t>
  </si>
  <si>
    <t>Especialización en Diseño UX</t>
  </si>
  <si>
    <t>Buenas Prácticas de UX</t>
  </si>
  <si>
    <t>Usabilidad para Plataformas Digitales</t>
  </si>
  <si>
    <t>Fundamentos del Diseño de Interfaces</t>
  </si>
  <si>
    <t>Especialización para Aprender a Contratar con el Estado Peruano</t>
  </si>
  <si>
    <t>SEACE 3.0 y el proceso de contratación Pública</t>
  </si>
  <si>
    <t>Especialización en Programación en R - Data Science</t>
  </si>
  <si>
    <t>Especialización en Herramientas Colaborativas de Microsoft</t>
  </si>
  <si>
    <t>Especialización en Tableau</t>
  </si>
  <si>
    <t>Tableau intermedio avanzado</t>
  </si>
  <si>
    <t>Especialización en Desarrollo con Python y DJango</t>
  </si>
  <si>
    <t>Configuración del entorno de trabajo</t>
  </si>
  <si>
    <t>Git y GitHub profesional</t>
  </si>
  <si>
    <t>Django Avanzado: funciones extra e integraciones</t>
  </si>
  <si>
    <t>Especialización de Programación en Android</t>
  </si>
  <si>
    <t>Especialización en Programación en iOs con Swift</t>
  </si>
  <si>
    <t>Swift Intermedio para desarrolladores iOS</t>
  </si>
  <si>
    <t>Especialización en Negocios internacionales</t>
  </si>
  <si>
    <t>Empieza a importar de China</t>
  </si>
  <si>
    <t>¿Te animas a exportar? conoce los conceptos básicos</t>
  </si>
  <si>
    <t>Especialización en Flutter</t>
  </si>
  <si>
    <t>Especialización en Branding</t>
  </si>
  <si>
    <t>Branding y estrategia de marca</t>
  </si>
  <si>
    <t>Rebranding: una herramienta de cambio</t>
  </si>
  <si>
    <t>Especialización en Capacitación y Desarrollo Humano</t>
  </si>
  <si>
    <t>Aprendizaje Organizacional : De la teoría a la práctica</t>
  </si>
  <si>
    <t>Especialización en Fotografía</t>
  </si>
  <si>
    <t>Fotografía básica</t>
  </si>
  <si>
    <t>RUTAS DE APRENDIAJE ADICIONALES</t>
  </si>
  <si>
    <t>Incluido en el producto FULL PASS, se podrá solicitar la asignación de estas rutas de aprendizaje.
NO incluyen certificado por ruta, pero si incluye certificado por curso.</t>
  </si>
  <si>
    <t>RUTA DE APRENDIZAJE</t>
  </si>
  <si>
    <r>
      <rPr>
        <b/>
        <sz val="12"/>
        <color rgb="FF3284EF"/>
        <rFont val="&quot;Gotham pro regular&quot;"/>
      </rPr>
      <t xml:space="preserve">HORAS 
</t>
    </r>
    <r>
      <rPr>
        <b/>
        <sz val="10"/>
        <color rgb="FF3284EF"/>
        <rFont val="&quot;Gotham pro regular&quot;"/>
      </rPr>
      <t>(formato reloj)</t>
    </r>
  </si>
  <si>
    <t>CATEGORIA</t>
  </si>
  <si>
    <t>Ruta de Gestión del Tiempo y Productividad</t>
  </si>
  <si>
    <t>Habilidades Blandas</t>
  </si>
  <si>
    <t>Ruta de Comunicación efectiva</t>
  </si>
  <si>
    <t>Ruta de Innovación en el trabajo</t>
  </si>
  <si>
    <t>Ruta de Trabajo en equipo</t>
  </si>
  <si>
    <t>Ruta de Gestión de emociones</t>
  </si>
  <si>
    <t>Gestión de emociones</t>
  </si>
  <si>
    <t>Las emociones: ¿Qué nos limita?</t>
  </si>
  <si>
    <t>Inteligencia emocional</t>
  </si>
  <si>
    <t>Desarrollo de la inteligencia emocional</t>
  </si>
  <si>
    <t>Ruta de Gestión de experiencia del cliente</t>
  </si>
  <si>
    <t>Experiencia del cliente</t>
  </si>
  <si>
    <t>Fidelización online</t>
  </si>
  <si>
    <t>Ruta de Introducción a las Finanzas</t>
  </si>
  <si>
    <t>Introducción a las técnicas de presupuesto</t>
  </si>
  <si>
    <t>Ruta de Inteligencia en el Mercado financiero</t>
  </si>
  <si>
    <t>Ruta de Soft Skills para las ventas</t>
  </si>
  <si>
    <t>Ruta de Habilidades para una negociación</t>
  </si>
  <si>
    <t>2:55 :00</t>
  </si>
  <si>
    <t>Ruta de Rendimiento del Talento Humano</t>
  </si>
  <si>
    <t>Ruta de Cultura organizacional</t>
  </si>
  <si>
    <t>Ruta de Comunicación del Talento Humano</t>
  </si>
  <si>
    <t>Ruta de Fidelización del talento humano</t>
  </si>
  <si>
    <t>Ruta de Endo Marketing para el Talento humano</t>
  </si>
  <si>
    <t>Ruta de Contenido para Marketing</t>
  </si>
  <si>
    <t>Ruta de Transformación digital</t>
  </si>
  <si>
    <t>RECOMENDACIÓN DE CURSOS PARA LA PRIMERA ETAPA</t>
  </si>
  <si>
    <t>Incluido en el producto FULL PASS.</t>
  </si>
  <si>
    <t>HORAS2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</si>
</sst>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3">
    <font>
      <sz val="11"/>
      <color theme="1"/>
      <name val="Calibri"/>
      <scheme val="minor"/>
    </font>
    <font>
      <sz val="11"/>
      <color theme="0"/>
      <name val="Arial"/>
    </font>
    <font>
      <sz val="11"/>
      <color rgb="FFFFFFFF"/>
      <name val="Arial"/>
    </font>
    <font>
      <sz val="11"/>
      <color theme="1"/>
      <name val="Arial"/>
    </font>
    <font>
      <sz val="11"/>
      <color rgb="FF000000"/>
      <name val="Calibri"/>
    </font>
    <font>
      <sz val="11"/>
      <color theme="1"/>
      <name val="Calibri"/>
      <scheme val="minor"/>
    </font>
    <font>
      <sz val="11"/>
      <color theme="1"/>
      <name val="Calibri"/>
    </font>
    <font>
      <sz val="11"/>
      <color rgb="FF00B050"/>
      <name val="Calibri"/>
    </font>
    <font>
      <b/>
      <sz val="18"/>
      <color rgb="FF384253"/>
      <name val="Gotham pro regular"/>
    </font>
    <font>
      <sz val="11"/>
      <name val="Calibri"/>
    </font>
    <font>
      <b/>
      <sz val="12"/>
      <color rgb="FF3284EF"/>
      <name val="Gotham pro regular"/>
    </font>
    <font>
      <b/>
      <sz val="12"/>
      <color rgb="FF3284EF"/>
      <name val="Arial"/>
    </font>
    <font>
      <b/>
      <sz val="11"/>
      <color rgb="FF00B050"/>
      <name val="Calibri"/>
    </font>
    <font>
      <sz val="11"/>
      <color rgb="FF7030A0"/>
      <name val="Calibri"/>
    </font>
    <font>
      <b/>
      <sz val="11"/>
      <color rgb="FF0C0C0C"/>
      <name val="Arial"/>
    </font>
    <font>
      <u/>
      <sz val="11"/>
      <color theme="1"/>
      <name val="Calibri"/>
    </font>
    <font>
      <sz val="11"/>
      <color rgb="FF000000"/>
      <name val="Arial"/>
    </font>
    <font>
      <b/>
      <sz val="11"/>
      <color rgb="FF404040"/>
      <name val="Arial"/>
    </font>
    <font>
      <b/>
      <sz val="11"/>
      <color rgb="FF000000"/>
      <name val="Arial"/>
    </font>
    <font>
      <b/>
      <sz val="12"/>
      <color rgb="FF3284EF"/>
      <name val="&quot;Gotham pro regular&quot;"/>
    </font>
    <font>
      <b/>
      <sz val="10"/>
      <color rgb="FF3284EF"/>
      <name val="gotham pro regular"/>
    </font>
    <font>
      <b/>
      <sz val="10"/>
      <color rgb="FF3284EF"/>
      <name val="Arial"/>
    </font>
    <font>
      <b/>
      <sz val="10"/>
      <color rgb="FF3284EF"/>
      <name val="&quot;Gotham pro regular&quot;"/>
    </font>
  </fonts>
  <fills count="16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BDD6EE"/>
        <bgColor rgb="FFBDD6EE"/>
      </patternFill>
    </fill>
    <fill>
      <patternFill patternType="solid">
        <fgColor rgb="FFDEEAF6"/>
        <bgColor rgb="FFDEEAF6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3284EF"/>
        <bgColor rgb="FF3284EF"/>
      </patternFill>
    </fill>
    <fill>
      <patternFill patternType="solid">
        <fgColor rgb="FF434343"/>
        <bgColor rgb="FF434343"/>
      </patternFill>
    </fill>
    <fill>
      <patternFill patternType="solid">
        <fgColor theme="4"/>
        <bgColor theme="4"/>
      </patternFill>
    </fill>
    <fill>
      <patternFill patternType="solid">
        <fgColor rgb="FFDDEBF7"/>
        <bgColor rgb="FFDDEBF7"/>
      </patternFill>
    </fill>
    <fill>
      <patternFill patternType="solid">
        <fgColor rgb="FF384253"/>
        <bgColor rgb="FF384253"/>
      </patternFill>
    </fill>
    <fill>
      <patternFill patternType="solid">
        <fgColor rgb="FF1E4E79"/>
        <bgColor rgb="FF1E4E79"/>
      </patternFill>
    </fill>
    <fill>
      <patternFill patternType="solid">
        <fgColor rgb="FF0070C0"/>
        <bgColor rgb="FF0070C0"/>
      </patternFill>
    </fill>
    <fill>
      <patternFill patternType="solid">
        <fgColor rgb="FFD9D9D9"/>
        <bgColor rgb="FFD9D9D9"/>
      </patternFill>
    </fill>
    <fill>
      <patternFill patternType="solid">
        <fgColor rgb="FF1F4E78"/>
        <bgColor rgb="FF1F4E78"/>
      </patternFill>
    </fill>
  </fills>
  <borders count="8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A5A5A5"/>
      </left>
      <right/>
      <top/>
      <bottom style="thin">
        <color rgb="FFA5A5A5"/>
      </bottom>
      <diagonal/>
    </border>
    <border>
      <left/>
      <right/>
      <top/>
      <bottom style="thin">
        <color rgb="FFA5A5A5"/>
      </bottom>
      <diagonal/>
    </border>
    <border>
      <left/>
      <right/>
      <top/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/>
      <diagonal/>
    </border>
    <border>
      <left style="thin">
        <color rgb="FFA5A5A5"/>
      </left>
      <right/>
      <top style="thin">
        <color rgb="FFA5A5A5"/>
      </top>
      <bottom style="thin">
        <color rgb="FFA5A5A5"/>
      </bottom>
      <diagonal/>
    </border>
    <border>
      <left style="thin">
        <color rgb="FFB7B7B7"/>
      </left>
      <right style="thin">
        <color rgb="FFB7B7B7"/>
      </right>
      <top style="thin">
        <color rgb="FFB7B7B7"/>
      </top>
      <bottom style="thin">
        <color rgb="FFB7B7B7"/>
      </bottom>
      <diagonal/>
    </border>
    <border>
      <left style="thin">
        <color rgb="FFA5A5A5"/>
      </left>
      <right/>
      <top style="thin">
        <color rgb="FFA5A5A5"/>
      </top>
      <bottom/>
      <diagonal/>
    </border>
    <border>
      <left/>
      <right style="dotted">
        <color rgb="FFFFC000"/>
      </right>
      <top style="dotted">
        <color rgb="FFFFC000"/>
      </top>
      <bottom style="dotted">
        <color rgb="FFFFC000"/>
      </bottom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/>
      <right style="thin">
        <color rgb="FFA5A5A5"/>
      </right>
      <top/>
      <bottom style="thin">
        <color rgb="FFA5A5A5"/>
      </bottom>
      <diagonal/>
    </border>
    <border>
      <left style="thin">
        <color rgb="FFA5A5A5"/>
      </left>
      <right/>
      <top/>
      <bottom style="thin">
        <color rgb="FFA5A5A5"/>
      </bottom>
      <diagonal/>
    </border>
    <border>
      <left style="thin">
        <color rgb="FFA5A5A5"/>
      </left>
      <right style="thin">
        <color rgb="FFA5A5A5"/>
      </right>
      <top/>
      <bottom style="thin">
        <color rgb="FFA5A5A5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A5A5A5"/>
      </right>
      <top/>
      <bottom style="medium">
        <color rgb="FF000000"/>
      </bottom>
      <diagonal/>
    </border>
    <border>
      <left style="thin">
        <color rgb="FFA5A5A5"/>
      </left>
      <right style="thin">
        <color rgb="FFA5A5A5"/>
      </right>
      <top/>
      <bottom style="medium">
        <color rgb="FF000000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medium">
        <color rgb="FF000000"/>
      </bottom>
      <diagonal/>
    </border>
    <border>
      <left/>
      <right style="thin">
        <color rgb="FFA5A5A5"/>
      </right>
      <top/>
      <bottom style="thin">
        <color rgb="FFA5A5A5"/>
      </bottom>
      <diagonal/>
    </border>
    <border>
      <left style="thin">
        <color rgb="FFA5A5A5"/>
      </left>
      <right style="thin">
        <color rgb="FFA5A5A5"/>
      </right>
      <top/>
      <bottom/>
      <diagonal/>
    </border>
    <border>
      <left/>
      <right style="thin">
        <color rgb="FFA5A5A5"/>
      </right>
      <top style="medium">
        <color rgb="FF000000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medium">
        <color rgb="FF000000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9CC2E5"/>
      </bottom>
      <diagonal/>
    </border>
    <border>
      <left style="thin">
        <color rgb="FF000000"/>
      </left>
      <right/>
      <top/>
      <bottom/>
      <diagonal/>
    </border>
    <border>
      <left style="thin">
        <color rgb="FFA5A5A5"/>
      </left>
      <right style="thin">
        <color rgb="FFA5A5A5"/>
      </right>
      <top style="thin">
        <color rgb="FFA5A5A5"/>
      </top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A5A5A5"/>
      </right>
      <top style="thin">
        <color rgb="FFA5A5A5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A5A5A5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ck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B7B7B7"/>
      </left>
      <right style="thin">
        <color rgb="FFB7B7B7"/>
      </right>
      <top style="medium">
        <color rgb="FF000000"/>
      </top>
      <bottom style="thin">
        <color rgb="FFB7B7B7"/>
      </bottom>
      <diagonal/>
    </border>
    <border>
      <left style="thin">
        <color rgb="FFB7B7B7"/>
      </left>
      <right/>
      <top style="medium">
        <color rgb="FF000000"/>
      </top>
      <bottom style="thin">
        <color rgb="FFB7B7B7"/>
      </bottom>
      <diagonal/>
    </border>
    <border>
      <left style="thin">
        <color rgb="FFB7B7B7"/>
      </left>
      <right/>
      <top style="thin">
        <color rgb="FFB7B7B7"/>
      </top>
      <bottom style="thin">
        <color rgb="FFB7B7B7"/>
      </bottom>
      <diagonal/>
    </border>
    <border>
      <left/>
      <right/>
      <top/>
      <bottom style="medium">
        <color rgb="FF000000"/>
      </bottom>
      <diagonal/>
    </border>
    <border>
      <left style="thin">
        <color rgb="FFB7B7B7"/>
      </left>
      <right style="thin">
        <color rgb="FFB7B7B7"/>
      </right>
      <top style="thin">
        <color rgb="FFB7B7B7"/>
      </top>
      <bottom style="medium">
        <color rgb="FF000000"/>
      </bottom>
      <diagonal/>
    </border>
    <border>
      <left style="thin">
        <color rgb="FFB7B7B7"/>
      </left>
      <right/>
      <top style="thin">
        <color rgb="FFB7B7B7"/>
      </top>
      <bottom style="medium">
        <color rgb="FF000000"/>
      </bottom>
      <diagonal/>
    </border>
    <border>
      <left style="thin">
        <color rgb="FFB7B7B7"/>
      </left>
      <right style="thin">
        <color rgb="FFB7B7B7"/>
      </right>
      <top/>
      <bottom style="thin">
        <color rgb="FFB7B7B7"/>
      </bottom>
      <diagonal/>
    </border>
    <border>
      <left style="thin">
        <color rgb="FFB7B7B7"/>
      </left>
      <right/>
      <top/>
      <bottom style="thin">
        <color rgb="FFB7B7B7"/>
      </bottom>
      <diagonal/>
    </border>
    <border>
      <left style="thin">
        <color rgb="FFB7B7B7"/>
      </left>
      <right style="thin">
        <color rgb="FFB7B7B7"/>
      </right>
      <top style="thin">
        <color rgb="FFB7B7B7"/>
      </top>
      <bottom/>
      <diagonal/>
    </border>
    <border>
      <left style="thin">
        <color rgb="FFB7B7B7"/>
      </left>
      <right/>
      <top style="thin">
        <color rgb="FFB7B7B7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B7B7B7"/>
      </right>
      <top style="medium">
        <color rgb="FF000000"/>
      </top>
      <bottom/>
      <diagonal/>
    </border>
    <border>
      <left style="thin">
        <color rgb="FFB7B7B7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B7B7B7"/>
      </right>
      <top style="thin">
        <color rgb="FFB7B7B7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B7B7B7"/>
      </right>
      <top style="thin">
        <color rgb="FFB7B7B7"/>
      </top>
      <bottom style="medium">
        <color rgb="FF000000"/>
      </bottom>
      <diagonal/>
    </border>
    <border>
      <left style="thin">
        <color rgb="FFB7B7B7"/>
      </left>
      <right style="thin">
        <color rgb="FFB7B7B7"/>
      </right>
      <top/>
      <bottom/>
      <diagonal/>
    </border>
    <border>
      <left style="thin">
        <color rgb="FFB7B7B7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A5A5A5"/>
      </right>
      <top style="medium">
        <color rgb="FF000000"/>
      </top>
      <bottom/>
      <diagonal/>
    </border>
    <border>
      <left/>
      <right/>
      <top/>
      <bottom style="thin">
        <color rgb="FFA5A5A5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8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3" borderId="3" xfId="0" applyFont="1" applyFill="1" applyBorder="1"/>
    <xf numFmtId="0" fontId="3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5" fillId="0" borderId="0" xfId="0" applyFont="1"/>
    <xf numFmtId="0" fontId="3" fillId="4" borderId="3" xfId="0" applyFont="1" applyFill="1" applyBorder="1"/>
    <xf numFmtId="0" fontId="3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wrapText="1"/>
    </xf>
    <xf numFmtId="0" fontId="3" fillId="0" borderId="0" xfId="0" applyFont="1"/>
    <xf numFmtId="0" fontId="3" fillId="3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5" borderId="4" xfId="0" applyFont="1" applyFill="1" applyBorder="1"/>
    <xf numFmtId="0" fontId="3" fillId="4" borderId="5" xfId="0" applyFont="1" applyFill="1" applyBorder="1"/>
    <xf numFmtId="0" fontId="3" fillId="4" borderId="5" xfId="0" applyFont="1" applyFill="1" applyBorder="1" applyAlignment="1">
      <alignment horizontal="center" vertical="center"/>
    </xf>
    <xf numFmtId="0" fontId="3" fillId="3" borderId="6" xfId="0" applyFont="1" applyFill="1" applyBorder="1"/>
    <xf numFmtId="0" fontId="3" fillId="3" borderId="6" xfId="0" applyFont="1" applyFill="1" applyBorder="1" applyAlignment="1">
      <alignment horizontal="center" vertical="center"/>
    </xf>
    <xf numFmtId="0" fontId="3" fillId="4" borderId="6" xfId="0" applyFont="1" applyFill="1" applyBorder="1"/>
    <xf numFmtId="0" fontId="3" fillId="4" borderId="6" xfId="0" applyFont="1" applyFill="1" applyBorder="1" applyAlignment="1">
      <alignment horizontal="center" vertical="center"/>
    </xf>
    <xf numFmtId="0" fontId="3" fillId="3" borderId="7" xfId="0" applyFont="1" applyFill="1" applyBorder="1"/>
    <xf numFmtId="0" fontId="3" fillId="3" borderId="7" xfId="0" applyFont="1" applyFill="1" applyBorder="1" applyAlignment="1">
      <alignment horizontal="center" vertical="center"/>
    </xf>
    <xf numFmtId="0" fontId="3" fillId="4" borderId="7" xfId="0" applyFont="1" applyFill="1" applyBorder="1"/>
    <xf numFmtId="0" fontId="3" fillId="4" borderId="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 wrapText="1"/>
    </xf>
    <xf numFmtId="0" fontId="6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6" borderId="0" xfId="0" applyFont="1" applyFill="1"/>
    <xf numFmtId="0" fontId="3" fillId="6" borderId="0" xfId="0" applyFont="1" applyFill="1" applyAlignment="1">
      <alignment horizontal="center" vertical="center"/>
    </xf>
    <xf numFmtId="21" fontId="7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10" fillId="8" borderId="11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/>
    </xf>
    <xf numFmtId="0" fontId="10" fillId="9" borderId="11" xfId="0" applyFont="1" applyFill="1" applyBorder="1" applyAlignment="1">
      <alignment horizontal="center" vertical="center" wrapText="1"/>
    </xf>
    <xf numFmtId="0" fontId="10" fillId="8" borderId="12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/>
    </xf>
    <xf numFmtId="46" fontId="6" fillId="4" borderId="11" xfId="0" applyNumberFormat="1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21" fontId="7" fillId="0" borderId="0" xfId="0" applyNumberFormat="1" applyFont="1" applyAlignment="1">
      <alignment horizontal="center"/>
    </xf>
    <xf numFmtId="0" fontId="7" fillId="6" borderId="0" xfId="0" applyFont="1" applyFill="1" applyAlignment="1">
      <alignment horizontal="center"/>
    </xf>
    <xf numFmtId="21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4" borderId="11" xfId="0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vertical="center" wrapText="1"/>
    </xf>
    <xf numFmtId="0" fontId="4" fillId="0" borderId="0" xfId="0" applyFont="1"/>
    <xf numFmtId="0" fontId="6" fillId="4" borderId="12" xfId="0" applyFont="1" applyFill="1" applyBorder="1" applyAlignment="1">
      <alignment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13" fillId="0" borderId="0" xfId="0" applyFont="1"/>
    <xf numFmtId="0" fontId="4" fillId="4" borderId="11" xfId="0" applyFont="1" applyFill="1" applyBorder="1"/>
    <xf numFmtId="0" fontId="4" fillId="4" borderId="11" xfId="0" applyFont="1" applyFill="1" applyBorder="1" applyAlignment="1">
      <alignment vertical="center" wrapText="1"/>
    </xf>
    <xf numFmtId="21" fontId="7" fillId="0" borderId="16" xfId="0" applyNumberFormat="1" applyFont="1" applyBorder="1" applyAlignment="1">
      <alignment horizontal="center" vertical="center"/>
    </xf>
    <xf numFmtId="0" fontId="6" fillId="4" borderId="12" xfId="0" applyFont="1" applyFill="1" applyBorder="1" applyAlignment="1">
      <alignment horizontal="left" vertical="center" wrapText="1"/>
    </xf>
    <xf numFmtId="0" fontId="4" fillId="4" borderId="12" xfId="0" applyFont="1" applyFill="1" applyBorder="1" applyAlignment="1">
      <alignment horizontal="left" vertical="center" wrapText="1"/>
    </xf>
    <xf numFmtId="0" fontId="6" fillId="4" borderId="0" xfId="0" applyFont="1" applyFill="1" applyAlignment="1">
      <alignment horizontal="center" vertical="center" wrapText="1"/>
    </xf>
    <xf numFmtId="0" fontId="5" fillId="10" borderId="0" xfId="0" applyFont="1" applyFill="1"/>
    <xf numFmtId="0" fontId="6" fillId="10" borderId="0" xfId="0" applyFont="1" applyFill="1" applyAlignment="1">
      <alignment horizontal="center" vertical="center" wrapText="1"/>
    </xf>
    <xf numFmtId="0" fontId="7" fillId="10" borderId="0" xfId="0" applyFont="1" applyFill="1" applyAlignment="1">
      <alignment horizontal="center"/>
    </xf>
    <xf numFmtId="21" fontId="7" fillId="5" borderId="16" xfId="0" applyNumberFormat="1" applyFont="1" applyFill="1" applyBorder="1" applyAlignment="1">
      <alignment horizontal="center" vertical="center"/>
    </xf>
    <xf numFmtId="21" fontId="7" fillId="6" borderId="16" xfId="0" applyNumberFormat="1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vertical="center" wrapText="1"/>
    </xf>
    <xf numFmtId="0" fontId="3" fillId="4" borderId="17" xfId="0" applyFont="1" applyFill="1" applyBorder="1" applyAlignment="1">
      <alignment horizontal="center" vertical="center" wrapText="1"/>
    </xf>
    <xf numFmtId="21" fontId="6" fillId="4" borderId="11" xfId="0" applyNumberFormat="1" applyFont="1" applyFill="1" applyBorder="1" applyAlignment="1">
      <alignment horizontal="center" vertical="center"/>
    </xf>
    <xf numFmtId="0" fontId="5" fillId="5" borderId="0" xfId="0" applyFont="1" applyFill="1"/>
    <xf numFmtId="21" fontId="7" fillId="6" borderId="0" xfId="0" applyNumberFormat="1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0" fillId="5" borderId="0" xfId="0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3" fillId="5" borderId="0" xfId="0" applyFont="1" applyFill="1"/>
    <xf numFmtId="0" fontId="10" fillId="11" borderId="6" xfId="0" applyFont="1" applyFill="1" applyBorder="1" applyAlignment="1">
      <alignment horizontal="center" vertical="center" wrapText="1"/>
    </xf>
    <xf numFmtId="0" fontId="10" fillId="11" borderId="18" xfId="0" applyFont="1" applyFill="1" applyBorder="1" applyAlignment="1">
      <alignment horizontal="center" vertical="center" wrapText="1"/>
    </xf>
    <xf numFmtId="0" fontId="10" fillId="11" borderId="19" xfId="0" applyFont="1" applyFill="1" applyBorder="1" applyAlignment="1">
      <alignment horizontal="center" vertical="center"/>
    </xf>
    <xf numFmtId="0" fontId="10" fillId="11" borderId="19" xfId="0" applyFont="1" applyFill="1" applyBorder="1" applyAlignment="1">
      <alignment horizontal="center" vertical="center" wrapText="1"/>
    </xf>
    <xf numFmtId="0" fontId="11" fillId="11" borderId="19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horizontal="left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46" fontId="6" fillId="4" borderId="23" xfId="0" applyNumberFormat="1" applyFont="1" applyFill="1" applyBorder="1" applyAlignment="1">
      <alignment horizontal="center" vertical="center"/>
    </xf>
    <xf numFmtId="46" fontId="3" fillId="5" borderId="0" xfId="0" applyNumberFormat="1" applyFont="1" applyFill="1"/>
    <xf numFmtId="0" fontId="6" fillId="4" borderId="17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left" vertical="center" wrapText="1"/>
    </xf>
    <xf numFmtId="0" fontId="6" fillId="4" borderId="25" xfId="0" applyFont="1" applyFill="1" applyBorder="1" applyAlignment="1">
      <alignment horizontal="center" vertical="center"/>
    </xf>
    <xf numFmtId="0" fontId="6" fillId="4" borderId="27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left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21" fontId="6" fillId="4" borderId="29" xfId="0" applyNumberFormat="1" applyFont="1" applyFill="1" applyBorder="1" applyAlignment="1">
      <alignment horizontal="center" vertical="center"/>
    </xf>
    <xf numFmtId="0" fontId="6" fillId="4" borderId="30" xfId="0" applyFont="1" applyFill="1" applyBorder="1" applyAlignment="1">
      <alignment horizontal="center" vertical="center"/>
    </xf>
    <xf numFmtId="0" fontId="6" fillId="4" borderId="23" xfId="0" applyFont="1" applyFill="1" applyBorder="1" applyAlignment="1">
      <alignment horizontal="left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46" fontId="6" fillId="4" borderId="29" xfId="0" applyNumberFormat="1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6" fillId="4" borderId="33" xfId="0" applyFont="1" applyFill="1" applyBorder="1" applyAlignment="1">
      <alignment horizontal="left" vertical="center" wrapText="1"/>
    </xf>
    <xf numFmtId="0" fontId="6" fillId="4" borderId="33" xfId="0" applyFont="1" applyFill="1" applyBorder="1" applyAlignment="1">
      <alignment horizontal="center" vertical="center" wrapText="1"/>
    </xf>
    <xf numFmtId="46" fontId="6" fillId="4" borderId="33" xfId="0" applyNumberFormat="1" applyFont="1" applyFill="1" applyBorder="1" applyAlignment="1">
      <alignment horizontal="center" vertical="center"/>
    </xf>
    <xf numFmtId="0" fontId="6" fillId="4" borderId="34" xfId="0" applyFont="1" applyFill="1" applyBorder="1" applyAlignment="1">
      <alignment horizontal="left" vertical="center" wrapText="1"/>
    </xf>
    <xf numFmtId="0" fontId="6" fillId="4" borderId="29" xfId="0" applyFont="1" applyFill="1" applyBorder="1" applyAlignment="1">
      <alignment horizontal="left" vertical="center" wrapText="1"/>
    </xf>
    <xf numFmtId="0" fontId="6" fillId="4" borderId="36" xfId="0" applyFont="1" applyFill="1" applyBorder="1" applyAlignment="1">
      <alignment horizontal="left" vertical="center" wrapText="1"/>
    </xf>
    <xf numFmtId="0" fontId="6" fillId="4" borderId="38" xfId="0" applyFont="1" applyFill="1" applyBorder="1" applyAlignment="1">
      <alignment horizontal="center" vertical="center"/>
    </xf>
    <xf numFmtId="0" fontId="6" fillId="4" borderId="40" xfId="0" applyFont="1" applyFill="1" applyBorder="1" applyAlignment="1">
      <alignment horizontal="center" vertical="center"/>
    </xf>
    <xf numFmtId="46" fontId="6" fillId="4" borderId="12" xfId="0" applyNumberFormat="1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left" vertical="center" wrapText="1"/>
    </xf>
    <xf numFmtId="0" fontId="6" fillId="4" borderId="32" xfId="0" applyFont="1" applyFill="1" applyBorder="1" applyAlignment="1">
      <alignment horizontal="center"/>
    </xf>
    <xf numFmtId="0" fontId="6" fillId="4" borderId="32" xfId="0" applyFont="1" applyFill="1" applyBorder="1" applyAlignment="1">
      <alignment wrapText="1"/>
    </xf>
    <xf numFmtId="46" fontId="6" fillId="4" borderId="32" xfId="0" applyNumberFormat="1" applyFont="1" applyFill="1" applyBorder="1" applyAlignment="1">
      <alignment horizontal="center"/>
    </xf>
    <xf numFmtId="0" fontId="6" fillId="4" borderId="30" xfId="0" applyFont="1" applyFill="1" applyBorder="1" applyAlignment="1">
      <alignment horizontal="center"/>
    </xf>
    <xf numFmtId="0" fontId="6" fillId="4" borderId="30" xfId="0" applyFont="1" applyFill="1" applyBorder="1" applyAlignment="1">
      <alignment wrapText="1"/>
    </xf>
    <xf numFmtId="46" fontId="6" fillId="4" borderId="30" xfId="0" applyNumberFormat="1" applyFont="1" applyFill="1" applyBorder="1" applyAlignment="1">
      <alignment horizontal="center"/>
    </xf>
    <xf numFmtId="0" fontId="6" fillId="4" borderId="27" xfId="0" applyFont="1" applyFill="1" applyBorder="1" applyAlignment="1">
      <alignment horizontal="center"/>
    </xf>
    <xf numFmtId="0" fontId="6" fillId="4" borderId="27" xfId="0" applyFont="1" applyFill="1" applyBorder="1" applyAlignment="1">
      <alignment wrapText="1"/>
    </xf>
    <xf numFmtId="46" fontId="6" fillId="4" borderId="27" xfId="0" applyNumberFormat="1" applyFont="1" applyFill="1" applyBorder="1" applyAlignment="1">
      <alignment horizontal="center"/>
    </xf>
    <xf numFmtId="0" fontId="4" fillId="10" borderId="49" xfId="0" applyFont="1" applyFill="1" applyBorder="1" applyAlignment="1">
      <alignment horizontal="center"/>
    </xf>
    <xf numFmtId="0" fontId="4" fillId="10" borderId="50" xfId="0" applyFont="1" applyFill="1" applyBorder="1" applyAlignment="1">
      <alignment horizontal="left"/>
    </xf>
    <xf numFmtId="46" fontId="6" fillId="4" borderId="50" xfId="0" applyNumberFormat="1" applyFont="1" applyFill="1" applyBorder="1" applyAlignment="1">
      <alignment horizontal="center"/>
    </xf>
    <xf numFmtId="0" fontId="4" fillId="10" borderId="14" xfId="0" applyFont="1" applyFill="1" applyBorder="1" applyAlignment="1">
      <alignment horizontal="center"/>
    </xf>
    <xf numFmtId="0" fontId="4" fillId="10" borderId="51" xfId="0" applyFont="1" applyFill="1" applyBorder="1" applyAlignment="1">
      <alignment horizontal="left"/>
    </xf>
    <xf numFmtId="46" fontId="6" fillId="4" borderId="51" xfId="0" applyNumberFormat="1" applyFont="1" applyFill="1" applyBorder="1" applyAlignment="1">
      <alignment horizontal="center"/>
    </xf>
    <xf numFmtId="0" fontId="4" fillId="10" borderId="53" xfId="0" applyFont="1" applyFill="1" applyBorder="1" applyAlignment="1">
      <alignment horizontal="center"/>
    </xf>
    <xf numFmtId="0" fontId="4" fillId="10" borderId="54" xfId="0" applyFont="1" applyFill="1" applyBorder="1" applyAlignment="1">
      <alignment horizontal="left"/>
    </xf>
    <xf numFmtId="46" fontId="6" fillId="4" borderId="54" xfId="0" applyNumberFormat="1" applyFont="1" applyFill="1" applyBorder="1" applyAlignment="1">
      <alignment horizontal="center"/>
    </xf>
    <xf numFmtId="0" fontId="4" fillId="10" borderId="55" xfId="0" applyFont="1" applyFill="1" applyBorder="1" applyAlignment="1">
      <alignment horizontal="center"/>
    </xf>
    <xf numFmtId="0" fontId="4" fillId="10" borderId="56" xfId="0" applyFont="1" applyFill="1" applyBorder="1" applyAlignment="1">
      <alignment horizontal="left"/>
    </xf>
    <xf numFmtId="46" fontId="6" fillId="4" borderId="56" xfId="0" applyNumberFormat="1" applyFont="1" applyFill="1" applyBorder="1" applyAlignment="1">
      <alignment horizontal="center"/>
    </xf>
    <xf numFmtId="0" fontId="4" fillId="10" borderId="57" xfId="0" applyFont="1" applyFill="1" applyBorder="1" applyAlignment="1">
      <alignment horizontal="center"/>
    </xf>
    <xf numFmtId="0" fontId="4" fillId="10" borderId="58" xfId="0" applyFont="1" applyFill="1" applyBorder="1" applyAlignment="1">
      <alignment horizontal="left"/>
    </xf>
    <xf numFmtId="46" fontId="6" fillId="4" borderId="58" xfId="0" applyNumberFormat="1" applyFont="1" applyFill="1" applyBorder="1" applyAlignment="1">
      <alignment horizontal="center"/>
    </xf>
    <xf numFmtId="0" fontId="4" fillId="10" borderId="60" xfId="0" applyFont="1" applyFill="1" applyBorder="1" applyAlignment="1">
      <alignment horizontal="center"/>
    </xf>
    <xf numFmtId="0" fontId="4" fillId="10" borderId="61" xfId="0" applyFont="1" applyFill="1" applyBorder="1" applyAlignment="1">
      <alignment horizontal="left"/>
    </xf>
    <xf numFmtId="0" fontId="4" fillId="10" borderId="63" xfId="0" applyFont="1" applyFill="1" applyBorder="1" applyAlignment="1">
      <alignment horizontal="center"/>
    </xf>
    <xf numFmtId="0" fontId="4" fillId="10" borderId="65" xfId="0" applyFont="1" applyFill="1" applyBorder="1" applyAlignment="1">
      <alignment horizontal="center"/>
    </xf>
    <xf numFmtId="0" fontId="4" fillId="10" borderId="66" xfId="0" applyFont="1" applyFill="1" applyBorder="1" applyAlignment="1">
      <alignment horizontal="center"/>
    </xf>
    <xf numFmtId="0" fontId="4" fillId="10" borderId="67" xfId="0" applyFont="1" applyFill="1" applyBorder="1" applyAlignment="1">
      <alignment horizontal="left"/>
    </xf>
    <xf numFmtId="21" fontId="6" fillId="4" borderId="54" xfId="0" applyNumberFormat="1" applyFont="1" applyFill="1" applyBorder="1" applyAlignment="1">
      <alignment horizontal="center"/>
    </xf>
    <xf numFmtId="21" fontId="6" fillId="4" borderId="58" xfId="0" applyNumberFormat="1" applyFont="1" applyFill="1" applyBorder="1" applyAlignment="1">
      <alignment horizontal="center"/>
    </xf>
    <xf numFmtId="0" fontId="4" fillId="10" borderId="33" xfId="0" applyFont="1" applyFill="1" applyBorder="1" applyAlignment="1">
      <alignment horizontal="center"/>
    </xf>
    <xf numFmtId="0" fontId="4" fillId="10" borderId="33" xfId="0" applyFont="1" applyFill="1" applyBorder="1" applyAlignment="1">
      <alignment horizontal="left"/>
    </xf>
    <xf numFmtId="46" fontId="6" fillId="4" borderId="33" xfId="0" applyNumberFormat="1" applyFont="1" applyFill="1" applyBorder="1" applyAlignment="1">
      <alignment horizontal="center"/>
    </xf>
    <xf numFmtId="0" fontId="4" fillId="10" borderId="11" xfId="0" applyFont="1" applyFill="1" applyBorder="1" applyAlignment="1">
      <alignment horizontal="center"/>
    </xf>
    <xf numFmtId="0" fontId="4" fillId="10" borderId="11" xfId="0" applyFont="1" applyFill="1" applyBorder="1" applyAlignment="1">
      <alignment horizontal="left"/>
    </xf>
    <xf numFmtId="46" fontId="6" fillId="4" borderId="11" xfId="0" applyNumberFormat="1" applyFont="1" applyFill="1" applyBorder="1" applyAlignment="1">
      <alignment horizontal="center"/>
    </xf>
    <xf numFmtId="0" fontId="3" fillId="4" borderId="0" xfId="0" applyFont="1" applyFill="1"/>
    <xf numFmtId="21" fontId="6" fillId="4" borderId="11" xfId="0" applyNumberFormat="1" applyFont="1" applyFill="1" applyBorder="1" applyAlignment="1">
      <alignment horizontal="center"/>
    </xf>
    <xf numFmtId="0" fontId="4" fillId="10" borderId="29" xfId="0" applyFont="1" applyFill="1" applyBorder="1" applyAlignment="1">
      <alignment horizontal="center"/>
    </xf>
    <xf numFmtId="0" fontId="4" fillId="10" borderId="29" xfId="0" applyFont="1" applyFill="1" applyBorder="1" applyAlignment="1">
      <alignment horizontal="left"/>
    </xf>
    <xf numFmtId="46" fontId="6" fillId="4" borderId="29" xfId="0" applyNumberFormat="1" applyFont="1" applyFill="1" applyBorder="1" applyAlignment="1">
      <alignment horizontal="center"/>
    </xf>
    <xf numFmtId="0" fontId="4" fillId="10" borderId="23" xfId="0" applyFont="1" applyFill="1" applyBorder="1" applyAlignment="1">
      <alignment horizontal="center"/>
    </xf>
    <xf numFmtId="0" fontId="4" fillId="10" borderId="23" xfId="0" applyFont="1" applyFill="1" applyBorder="1" applyAlignment="1">
      <alignment horizontal="left"/>
    </xf>
    <xf numFmtId="46" fontId="6" fillId="4" borderId="23" xfId="0" applyNumberFormat="1" applyFont="1" applyFill="1" applyBorder="1" applyAlignment="1">
      <alignment horizontal="center"/>
    </xf>
    <xf numFmtId="0" fontId="4" fillId="10" borderId="12" xfId="0" applyFont="1" applyFill="1" applyBorder="1" applyAlignment="1">
      <alignment horizontal="center"/>
    </xf>
    <xf numFmtId="0" fontId="4" fillId="10" borderId="12" xfId="0" applyFont="1" applyFill="1" applyBorder="1" applyAlignment="1">
      <alignment horizontal="left"/>
    </xf>
    <xf numFmtId="46" fontId="6" fillId="4" borderId="12" xfId="0" applyNumberFormat="1" applyFont="1" applyFill="1" applyBorder="1" applyAlignment="1">
      <alignment horizontal="center"/>
    </xf>
    <xf numFmtId="0" fontId="4" fillId="10" borderId="33" xfId="0" applyFont="1" applyFill="1" applyBorder="1" applyAlignment="1">
      <alignment horizontal="left" vertical="center" wrapText="1"/>
    </xf>
    <xf numFmtId="0" fontId="4" fillId="10" borderId="11" xfId="0" applyFont="1" applyFill="1" applyBorder="1" applyAlignment="1">
      <alignment horizontal="left" vertical="center"/>
    </xf>
    <xf numFmtId="0" fontId="6" fillId="4" borderId="11" xfId="0" applyFont="1" applyFill="1" applyBorder="1" applyAlignment="1">
      <alignment horizontal="center"/>
    </xf>
    <xf numFmtId="0" fontId="6" fillId="10" borderId="32" xfId="0" applyFont="1" applyFill="1" applyBorder="1" applyAlignment="1">
      <alignment horizontal="center" vertical="center" wrapText="1"/>
    </xf>
    <xf numFmtId="0" fontId="6" fillId="10" borderId="32" xfId="0" applyFont="1" applyFill="1" applyBorder="1" applyAlignment="1">
      <alignment vertical="center" wrapText="1"/>
    </xf>
    <xf numFmtId="0" fontId="6" fillId="4" borderId="32" xfId="0" applyFont="1" applyFill="1" applyBorder="1" applyAlignment="1">
      <alignment horizontal="center" vertical="center" wrapText="1"/>
    </xf>
    <xf numFmtId="46" fontId="6" fillId="4" borderId="32" xfId="0" applyNumberFormat="1" applyFont="1" applyFill="1" applyBorder="1" applyAlignment="1">
      <alignment horizontal="center" vertical="center" wrapText="1"/>
    </xf>
    <xf numFmtId="0" fontId="6" fillId="10" borderId="30" xfId="0" applyFont="1" applyFill="1" applyBorder="1" applyAlignment="1">
      <alignment horizontal="center" vertical="center" wrapText="1"/>
    </xf>
    <xf numFmtId="0" fontId="6" fillId="10" borderId="30" xfId="0" applyFont="1" applyFill="1" applyBorder="1" applyAlignment="1">
      <alignment vertical="center" wrapText="1"/>
    </xf>
    <xf numFmtId="0" fontId="6" fillId="4" borderId="30" xfId="0" applyFont="1" applyFill="1" applyBorder="1" applyAlignment="1">
      <alignment horizontal="center" vertical="center" wrapText="1"/>
    </xf>
    <xf numFmtId="46" fontId="6" fillId="4" borderId="30" xfId="0" applyNumberFormat="1" applyFont="1" applyFill="1" applyBorder="1" applyAlignment="1">
      <alignment horizontal="center" vertical="center" wrapText="1"/>
    </xf>
    <xf numFmtId="21" fontId="6" fillId="4" borderId="30" xfId="0" applyNumberFormat="1" applyFont="1" applyFill="1" applyBorder="1" applyAlignment="1">
      <alignment horizontal="center" vertical="center" wrapText="1"/>
    </xf>
    <xf numFmtId="0" fontId="6" fillId="4" borderId="40" xfId="0" applyFont="1" applyFill="1" applyBorder="1" applyAlignment="1">
      <alignment horizontal="center" vertical="center" wrapText="1"/>
    </xf>
    <xf numFmtId="21" fontId="6" fillId="4" borderId="40" xfId="0" applyNumberFormat="1" applyFont="1" applyFill="1" applyBorder="1" applyAlignment="1">
      <alignment horizontal="center" vertical="center" wrapText="1"/>
    </xf>
    <xf numFmtId="0" fontId="6" fillId="10" borderId="40" xfId="0" applyFont="1" applyFill="1" applyBorder="1" applyAlignment="1">
      <alignment horizontal="center" vertical="center" wrapText="1"/>
    </xf>
    <xf numFmtId="0" fontId="6" fillId="10" borderId="0" xfId="0" applyFont="1" applyFill="1" applyAlignment="1">
      <alignment vertical="center" wrapText="1"/>
    </xf>
    <xf numFmtId="0" fontId="6" fillId="4" borderId="57" xfId="0" applyFont="1" applyFill="1" applyBorder="1" applyAlignment="1">
      <alignment horizontal="center" vertical="center" wrapText="1"/>
    </xf>
    <xf numFmtId="21" fontId="6" fillId="4" borderId="57" xfId="0" applyNumberFormat="1" applyFont="1" applyFill="1" applyBorder="1" applyAlignment="1">
      <alignment horizontal="center" vertical="center" wrapText="1"/>
    </xf>
    <xf numFmtId="0" fontId="6" fillId="10" borderId="27" xfId="0" applyFont="1" applyFill="1" applyBorder="1" applyAlignment="1">
      <alignment horizontal="center" vertical="center" wrapText="1"/>
    </xf>
    <xf numFmtId="0" fontId="6" fillId="10" borderId="52" xfId="0" applyFont="1" applyFill="1" applyBorder="1" applyAlignment="1">
      <alignment vertical="center" wrapText="1"/>
    </xf>
    <xf numFmtId="0" fontId="6" fillId="4" borderId="53" xfId="0" applyFont="1" applyFill="1" applyBorder="1" applyAlignment="1">
      <alignment horizontal="center" vertical="center" wrapText="1"/>
    </xf>
    <xf numFmtId="21" fontId="6" fillId="4" borderId="53" xfId="0" applyNumberFormat="1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wrapText="1"/>
    </xf>
    <xf numFmtId="46" fontId="6" fillId="4" borderId="32" xfId="0" applyNumberFormat="1" applyFont="1" applyFill="1" applyBorder="1" applyAlignment="1">
      <alignment horizontal="center" wrapText="1"/>
    </xf>
    <xf numFmtId="0" fontId="6" fillId="4" borderId="30" xfId="0" applyFont="1" applyFill="1" applyBorder="1" applyAlignment="1">
      <alignment horizontal="center" wrapText="1"/>
    </xf>
    <xf numFmtId="46" fontId="6" fillId="4" borderId="30" xfId="0" applyNumberFormat="1" applyFont="1" applyFill="1" applyBorder="1" applyAlignment="1">
      <alignment horizontal="center" wrapText="1"/>
    </xf>
    <xf numFmtId="21" fontId="6" fillId="4" borderId="30" xfId="0" applyNumberFormat="1" applyFont="1" applyFill="1" applyBorder="1" applyAlignment="1">
      <alignment horizontal="center" wrapText="1"/>
    </xf>
    <xf numFmtId="0" fontId="6" fillId="4" borderId="27" xfId="0" applyFont="1" applyFill="1" applyBorder="1" applyAlignment="1">
      <alignment horizontal="center" wrapText="1"/>
    </xf>
    <xf numFmtId="46" fontId="6" fillId="4" borderId="27" xfId="0" applyNumberFormat="1" applyFont="1" applyFill="1" applyBorder="1" applyAlignment="1">
      <alignment horizontal="center" wrapText="1"/>
    </xf>
    <xf numFmtId="0" fontId="6" fillId="4" borderId="69" xfId="0" applyFont="1" applyFill="1" applyBorder="1" applyAlignment="1">
      <alignment horizontal="center" wrapText="1"/>
    </xf>
    <xf numFmtId="0" fontId="6" fillId="4" borderId="70" xfId="0" applyFont="1" applyFill="1" applyBorder="1" applyAlignment="1">
      <alignment wrapText="1"/>
    </xf>
    <xf numFmtId="0" fontId="6" fillId="4" borderId="14" xfId="0" applyFont="1" applyFill="1" applyBorder="1" applyAlignment="1">
      <alignment horizontal="center" wrapText="1"/>
    </xf>
    <xf numFmtId="21" fontId="6" fillId="4" borderId="14" xfId="0" applyNumberFormat="1" applyFont="1" applyFill="1" applyBorder="1" applyAlignment="1">
      <alignment horizontal="center" wrapText="1"/>
    </xf>
    <xf numFmtId="46" fontId="6" fillId="4" borderId="69" xfId="0" applyNumberFormat="1" applyFont="1" applyFill="1" applyBorder="1" applyAlignment="1">
      <alignment horizontal="center" wrapText="1"/>
    </xf>
    <xf numFmtId="0" fontId="6" fillId="4" borderId="71" xfId="0" applyFont="1" applyFill="1" applyBorder="1" applyAlignment="1">
      <alignment horizontal="center" wrapText="1"/>
    </xf>
    <xf numFmtId="46" fontId="6" fillId="4" borderId="71" xfId="0" applyNumberFormat="1" applyFont="1" applyFill="1" applyBorder="1" applyAlignment="1">
      <alignment horizontal="center" wrapText="1"/>
    </xf>
    <xf numFmtId="0" fontId="16" fillId="0" borderId="0" xfId="0" applyFont="1" applyAlignment="1">
      <alignment horizontal="left"/>
    </xf>
    <xf numFmtId="0" fontId="16" fillId="0" borderId="0" xfId="0" applyFont="1"/>
    <xf numFmtId="0" fontId="19" fillId="11" borderId="77" xfId="0" applyFont="1" applyFill="1" applyBorder="1" applyAlignment="1">
      <alignment horizontal="center" vertical="center"/>
    </xf>
    <xf numFmtId="0" fontId="19" fillId="11" borderId="74" xfId="0" applyFont="1" applyFill="1" applyBorder="1" applyAlignment="1">
      <alignment horizontal="center" vertical="center"/>
    </xf>
    <xf numFmtId="0" fontId="4" fillId="10" borderId="3" xfId="0" applyFont="1" applyFill="1" applyBorder="1" applyAlignment="1">
      <alignment horizontal="center" vertical="center"/>
    </xf>
    <xf numFmtId="0" fontId="4" fillId="4" borderId="78" xfId="0" applyFont="1" applyFill="1" applyBorder="1" applyAlignment="1">
      <alignment horizontal="left" vertical="center"/>
    </xf>
    <xf numFmtId="0" fontId="4" fillId="10" borderId="78" xfId="0" applyFont="1" applyFill="1" applyBorder="1" applyAlignment="1">
      <alignment horizontal="center" vertical="center"/>
    </xf>
    <xf numFmtId="21" fontId="4" fillId="10" borderId="79" xfId="0" applyNumberFormat="1" applyFont="1" applyFill="1" applyBorder="1" applyAlignment="1">
      <alignment horizontal="center" vertical="center"/>
    </xf>
    <xf numFmtId="0" fontId="4" fillId="10" borderId="80" xfId="0" applyFont="1" applyFill="1" applyBorder="1" applyAlignment="1">
      <alignment horizontal="center" vertical="center"/>
    </xf>
    <xf numFmtId="0" fontId="4" fillId="10" borderId="79" xfId="0" applyFont="1" applyFill="1" applyBorder="1" applyAlignment="1">
      <alignment horizontal="left" vertical="center"/>
    </xf>
    <xf numFmtId="46" fontId="4" fillId="10" borderId="79" xfId="0" applyNumberFormat="1" applyFont="1" applyFill="1" applyBorder="1" applyAlignment="1">
      <alignment horizontal="center" vertical="center"/>
    </xf>
    <xf numFmtId="0" fontId="2" fillId="15" borderId="62" xfId="0" applyFont="1" applyFill="1" applyBorder="1" applyAlignment="1">
      <alignment horizontal="center" vertical="center"/>
    </xf>
    <xf numFmtId="0" fontId="2" fillId="15" borderId="75" xfId="0" applyFont="1" applyFill="1" applyBorder="1" applyAlignment="1">
      <alignment horizontal="center" vertical="center"/>
    </xf>
    <xf numFmtId="0" fontId="4" fillId="10" borderId="76" xfId="0" applyFont="1" applyFill="1" applyBorder="1" applyAlignment="1">
      <alignment horizontal="center" vertical="center"/>
    </xf>
    <xf numFmtId="0" fontId="4" fillId="10" borderId="62" xfId="0" applyFont="1" applyFill="1" applyBorder="1" applyAlignment="1">
      <alignment horizontal="center" vertical="center"/>
    </xf>
    <xf numFmtId="0" fontId="4" fillId="10" borderId="76" xfId="0" applyFont="1" applyFill="1" applyBorder="1" applyAlignment="1">
      <alignment horizontal="left" vertical="center"/>
    </xf>
    <xf numFmtId="21" fontId="4" fillId="10" borderId="76" xfId="0" applyNumberFormat="1" applyFont="1" applyFill="1" applyBorder="1" applyAlignment="1">
      <alignment horizontal="center" vertical="center"/>
    </xf>
    <xf numFmtId="0" fontId="4" fillId="10" borderId="78" xfId="0" applyFont="1" applyFill="1" applyBorder="1" applyAlignment="1">
      <alignment horizontal="left" vertical="center"/>
    </xf>
    <xf numFmtId="21" fontId="4" fillId="10" borderId="78" xfId="0" applyNumberFormat="1" applyFont="1" applyFill="1" applyBorder="1" applyAlignment="1">
      <alignment horizontal="center" vertical="center"/>
    </xf>
    <xf numFmtId="0" fontId="4" fillId="10" borderId="79" xfId="0" applyFont="1" applyFill="1" applyBorder="1" applyAlignment="1">
      <alignment horizontal="center" vertical="center"/>
    </xf>
    <xf numFmtId="0" fontId="19" fillId="11" borderId="77" xfId="0" applyFont="1" applyFill="1" applyBorder="1" applyAlignment="1">
      <alignment horizontal="center"/>
    </xf>
    <xf numFmtId="0" fontId="19" fillId="11" borderId="74" xfId="0" applyFont="1" applyFill="1" applyBorder="1" applyAlignment="1">
      <alignment horizontal="center"/>
    </xf>
    <xf numFmtId="0" fontId="11" fillId="11" borderId="74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21" fontId="4" fillId="4" borderId="78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/>
    <xf numFmtId="0" fontId="8" fillId="7" borderId="8" xfId="0" applyFont="1" applyFill="1" applyBorder="1" applyAlignment="1">
      <alignment horizontal="center" vertical="center"/>
    </xf>
    <xf numFmtId="0" fontId="9" fillId="0" borderId="9" xfId="0" applyFont="1" applyBorder="1"/>
    <xf numFmtId="0" fontId="9" fillId="0" borderId="10" xfId="0" applyFont="1" applyBorder="1"/>
    <xf numFmtId="0" fontId="2" fillId="12" borderId="0" xfId="0" applyFont="1" applyFill="1" applyAlignment="1">
      <alignment horizontal="center" vertical="center" wrapText="1"/>
    </xf>
    <xf numFmtId="0" fontId="9" fillId="0" borderId="68" xfId="0" applyFont="1" applyBorder="1"/>
    <xf numFmtId="0" fontId="2" fillId="12" borderId="48" xfId="0" applyFont="1" applyFill="1" applyBorder="1" applyAlignment="1">
      <alignment horizontal="center" vertical="center" wrapText="1"/>
    </xf>
    <xf numFmtId="0" fontId="9" fillId="0" borderId="52" xfId="0" applyFont="1" applyBorder="1"/>
    <xf numFmtId="0" fontId="2" fillId="12" borderId="0" xfId="0" applyFont="1" applyFill="1" applyAlignment="1">
      <alignment horizontal="center" vertical="center"/>
    </xf>
    <xf numFmtId="0" fontId="2" fillId="12" borderId="48" xfId="0" applyFont="1" applyFill="1" applyBorder="1" applyAlignment="1">
      <alignment horizontal="center" vertical="center"/>
    </xf>
    <xf numFmtId="0" fontId="2" fillId="12" borderId="7" xfId="0" applyFont="1" applyFill="1" applyBorder="1" applyAlignment="1">
      <alignment horizontal="center" vertical="center"/>
    </xf>
    <xf numFmtId="0" fontId="9" fillId="0" borderId="24" xfId="0" applyFont="1" applyBorder="1"/>
    <xf numFmtId="0" fontId="9" fillId="0" borderId="5" xfId="0" applyFont="1" applyBorder="1"/>
    <xf numFmtId="0" fontId="2" fillId="12" borderId="7" xfId="0" applyFont="1" applyFill="1" applyBorder="1" applyAlignment="1">
      <alignment horizontal="center" vertical="center" wrapText="1"/>
    </xf>
    <xf numFmtId="0" fontId="2" fillId="12" borderId="69" xfId="0" applyFont="1" applyFill="1" applyBorder="1" applyAlignment="1">
      <alignment horizontal="center" vertical="center" wrapText="1"/>
    </xf>
    <xf numFmtId="0" fontId="9" fillId="0" borderId="40" xfId="0" applyFont="1" applyBorder="1"/>
    <xf numFmtId="0" fontId="9" fillId="0" borderId="27" xfId="0" applyFont="1" applyBorder="1"/>
    <xf numFmtId="0" fontId="1" fillId="12" borderId="7" xfId="0" applyFont="1" applyFill="1" applyBorder="1" applyAlignment="1">
      <alignment horizontal="center" vertical="center" wrapText="1"/>
    </xf>
    <xf numFmtId="0" fontId="2" fillId="12" borderId="20" xfId="0" applyFont="1" applyFill="1" applyBorder="1" applyAlignment="1">
      <alignment horizontal="center" vertical="center" wrapText="1"/>
    </xf>
    <xf numFmtId="0" fontId="9" fillId="0" borderId="20" xfId="0" applyFont="1" applyBorder="1"/>
    <xf numFmtId="0" fontId="9" fillId="0" borderId="26" xfId="0" applyFont="1" applyBorder="1"/>
    <xf numFmtId="0" fontId="2" fillId="12" borderId="35" xfId="0" applyFont="1" applyFill="1" applyBorder="1" applyAlignment="1">
      <alignment horizontal="center" vertical="center" wrapText="1"/>
    </xf>
    <xf numFmtId="0" fontId="9" fillId="0" borderId="35" xfId="0" applyFont="1" applyBorder="1"/>
    <xf numFmtId="0" fontId="9" fillId="0" borderId="37" xfId="0" applyFont="1" applyBorder="1"/>
    <xf numFmtId="0" fontId="2" fillId="12" borderId="41" xfId="0" applyFont="1" applyFill="1" applyBorder="1" applyAlignment="1">
      <alignment horizontal="center" vertical="center" wrapText="1"/>
    </xf>
    <xf numFmtId="0" fontId="9" fillId="0" borderId="43" xfId="0" applyFont="1" applyBorder="1"/>
    <xf numFmtId="0" fontId="9" fillId="0" borderId="45" xfId="0" applyFont="1" applyBorder="1"/>
    <xf numFmtId="0" fontId="2" fillId="12" borderId="24" xfId="0" applyFont="1" applyFill="1" applyBorder="1" applyAlignment="1">
      <alignment horizontal="center" vertical="center" wrapText="1"/>
    </xf>
    <xf numFmtId="0" fontId="2" fillId="12" borderId="39" xfId="0" applyFont="1" applyFill="1" applyBorder="1" applyAlignment="1">
      <alignment horizontal="center" vertical="center" wrapText="1"/>
    </xf>
    <xf numFmtId="0" fontId="2" fillId="12" borderId="42" xfId="0" applyFont="1" applyFill="1" applyBorder="1" applyAlignment="1">
      <alignment horizontal="center" vertical="center" wrapText="1"/>
    </xf>
    <xf numFmtId="0" fontId="9" fillId="0" borderId="44" xfId="0" applyFont="1" applyBorder="1"/>
    <xf numFmtId="0" fontId="9" fillId="0" borderId="46" xfId="0" applyFont="1" applyBorder="1"/>
    <xf numFmtId="0" fontId="9" fillId="0" borderId="47" xfId="0" applyFont="1" applyBorder="1"/>
    <xf numFmtId="0" fontId="2" fillId="12" borderId="41" xfId="0" applyFont="1" applyFill="1" applyBorder="1" applyAlignment="1">
      <alignment horizontal="center" vertical="center"/>
    </xf>
    <xf numFmtId="0" fontId="2" fillId="12" borderId="59" xfId="0" applyFont="1" applyFill="1" applyBorder="1" applyAlignment="1">
      <alignment horizontal="center" vertical="center" wrapText="1"/>
    </xf>
    <xf numFmtId="0" fontId="9" fillId="0" borderId="62" xfId="0" applyFont="1" applyBorder="1"/>
    <xf numFmtId="0" fontId="9" fillId="0" borderId="64" xfId="0" applyFont="1" applyBorder="1"/>
    <xf numFmtId="0" fontId="17" fillId="13" borderId="0" xfId="0" applyFont="1" applyFill="1" applyAlignment="1">
      <alignment horizontal="center"/>
    </xf>
    <xf numFmtId="0" fontId="18" fillId="14" borderId="72" xfId="0" applyFont="1" applyFill="1" applyBorder="1" applyAlignment="1">
      <alignment horizontal="left" vertical="top" wrapText="1"/>
    </xf>
    <xf numFmtId="0" fontId="9" fillId="0" borderId="73" xfId="0" applyFont="1" applyBorder="1"/>
    <xf numFmtId="0" fontId="9" fillId="0" borderId="74" xfId="0" applyFont="1" applyBorder="1"/>
    <xf numFmtId="0" fontId="9" fillId="0" borderId="75" xfId="0" applyFont="1" applyBorder="1"/>
    <xf numFmtId="0" fontId="9" fillId="0" borderId="76" xfId="0" applyFont="1" applyBorder="1"/>
    <xf numFmtId="0" fontId="2" fillId="12" borderId="72" xfId="0" applyFont="1" applyFill="1" applyBorder="1" applyAlignment="1">
      <alignment horizontal="center" vertical="center"/>
    </xf>
    <xf numFmtId="0" fontId="9" fillId="0" borderId="81" xfId="0" applyFont="1" applyBorder="1"/>
    <xf numFmtId="0" fontId="4" fillId="10" borderId="74" xfId="0" applyFont="1" applyFill="1" applyBorder="1" applyAlignment="1">
      <alignment horizontal="center" vertical="center"/>
    </xf>
    <xf numFmtId="0" fontId="9" fillId="0" borderId="79" xfId="0" applyFont="1" applyBorder="1"/>
    <xf numFmtId="0" fontId="2" fillId="15" borderId="75" xfId="0" applyFont="1" applyFill="1" applyBorder="1" applyAlignment="1">
      <alignment horizontal="center" vertical="center"/>
    </xf>
    <xf numFmtId="0" fontId="4" fillId="10" borderId="76" xfId="0" applyFont="1" applyFill="1" applyBorder="1" applyAlignment="1">
      <alignment horizontal="center" vertical="center"/>
    </xf>
    <xf numFmtId="0" fontId="2" fillId="15" borderId="62" xfId="0" applyFont="1" applyFill="1" applyBorder="1" applyAlignment="1">
      <alignment horizontal="center" vertical="center"/>
    </xf>
    <xf numFmtId="0" fontId="2" fillId="15" borderId="77" xfId="0" applyFont="1" applyFill="1" applyBorder="1" applyAlignment="1">
      <alignment horizontal="center" vertical="center"/>
    </xf>
    <xf numFmtId="0" fontId="9" fillId="0" borderId="80" xfId="0" applyFont="1" applyBorder="1"/>
    <xf numFmtId="0" fontId="2" fillId="15" borderId="72" xfId="0" applyFont="1" applyFill="1" applyBorder="1" applyAlignment="1">
      <alignment horizontal="center" vertical="center"/>
    </xf>
    <xf numFmtId="0" fontId="2" fillId="15" borderId="75" xfId="0" applyFont="1" applyFill="1" applyBorder="1" applyAlignment="1">
      <alignment horizontal="center" vertical="center" wrapText="1"/>
    </xf>
    <xf numFmtId="0" fontId="4" fillId="10" borderId="77" xfId="0" applyFont="1" applyFill="1" applyBorder="1" applyAlignment="1">
      <alignment horizontal="center" vertical="center"/>
    </xf>
    <xf numFmtId="0" fontId="17" fillId="3" borderId="0" xfId="0" applyFont="1" applyFill="1" applyAlignment="1">
      <alignment horizontal="center"/>
    </xf>
  </cellXfs>
  <cellStyles count="1">
    <cellStyle name="Normal" xfId="0" builtinId="0"/>
  </cellStyles>
  <dxfs count="17">
    <dxf>
      <fill>
        <patternFill patternType="solid">
          <fgColor rgb="FFF4CCCC"/>
          <bgColor rgb="FFF4CCCC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rgb="FFE06666"/>
          <bgColor rgb="FFE06666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</dxfs>
  <tableStyles count="6">
    <tableStyle name="Especializaciones NETZUN-style" pivot="0" count="2" xr9:uid="{00000000-0011-0000-FFFF-FFFF00000000}">
      <tableStyleElement type="firstRowStripe" dxfId="16"/>
      <tableStyleElement type="secondRowStripe" dxfId="15"/>
    </tableStyle>
    <tableStyle name="Especializaciones NETZUN-style 2" pivot="0" count="2" xr9:uid="{00000000-0011-0000-FFFF-FFFF01000000}">
      <tableStyleElement type="firstRowStripe" dxfId="14"/>
      <tableStyleElement type="secondRowStripe" dxfId="13"/>
    </tableStyle>
    <tableStyle name="Especializaciones NETZUN-style 3" pivot="0" count="2" xr9:uid="{00000000-0011-0000-FFFF-FFFF02000000}">
      <tableStyleElement type="firstRowStripe" dxfId="12"/>
      <tableStyleElement type="secondRowStripe" dxfId="11"/>
    </tableStyle>
    <tableStyle name="Especializaciones NETZUN-style 4" pivot="0" count="2" xr9:uid="{00000000-0011-0000-FFFF-FFFF03000000}">
      <tableStyleElement type="firstRowStripe" dxfId="10"/>
      <tableStyleElement type="secondRowStripe" dxfId="9"/>
    </tableStyle>
    <tableStyle name="Rutas Adicionales (FULL PASS)-style" pivot="0" count="2" xr9:uid="{00000000-0011-0000-FFFF-FFFF04000000}">
      <tableStyleElement type="firstRowStripe" dxfId="8"/>
      <tableStyleElement type="secondRowStripe" dxfId="7"/>
    </tableStyle>
    <tableStyle name="Cursos recomendados-style" pivot="0" count="2" xr9:uid="{00000000-0011-0000-FFFF-FFFF05000000}">
      <tableStyleElement type="firstRowStripe" dxfId="6"/>
      <tableStyleElement type="secondRowStripe" dxfId="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614098" cy="16764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6614098" cy="1676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568083" cy="1514475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5568083" cy="15144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646268" cy="752475"/>
    <xdr:pic>
      <xdr:nvPicPr>
        <xdr:cNvPr id="2" name="image2.png" title="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646268" cy="7524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681460" cy="752475"/>
    <xdr:pic>
      <xdr:nvPicPr>
        <xdr:cNvPr id="2" name="image2.png" title="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681460" cy="752475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C198:D198" headerRowCount="0">
  <tableColumns count="2">
    <tableColumn id="1" xr3:uid="{00000000-0010-0000-0000-000001000000}" name="Column1"/>
    <tableColumn id="2" xr3:uid="{00000000-0010-0000-0000-000002000000}" name="Column2"/>
  </tableColumns>
  <tableStyleInfo name="Especializaciones NETZUN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C211" headerRowCount="0">
  <tableColumns count="1">
    <tableColumn id="1" xr3:uid="{00000000-0010-0000-0100-000001000000}" name="Column1"/>
  </tableColumns>
  <tableStyleInfo name="Especializaciones NETZUN-style 2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C220:D225" headerRowCount="0">
  <tableColumns count="2">
    <tableColumn id="1" xr3:uid="{00000000-0010-0000-0200-000001000000}" name="Column1"/>
    <tableColumn id="2" xr3:uid="{00000000-0010-0000-0200-000002000000}" name="Column2"/>
  </tableColumns>
  <tableStyleInfo name="Especializaciones NETZUN-style 3" showFirstColumn="1" showLastColumn="1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4" displayName="Table_4" ref="C226:D336" headerRowCount="0">
  <tableColumns count="2">
    <tableColumn id="1" xr3:uid="{00000000-0010-0000-0300-000001000000}" name="Column1"/>
    <tableColumn id="2" xr3:uid="{00000000-0010-0000-0300-000002000000}" name="Column2"/>
  </tableColumns>
  <tableStyleInfo name="Especializaciones NETZUN-style 4" showFirstColumn="1" showLastColumn="1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_5" displayName="Table_5" ref="E8:F9" headerRowCount="0">
  <tableColumns count="2">
    <tableColumn id="1" xr3:uid="{00000000-0010-0000-0400-000001000000}" name="Column1"/>
    <tableColumn id="2" xr3:uid="{00000000-0010-0000-0400-000002000000}" name="Column2"/>
  </tableColumns>
  <tableStyleInfo name="Rutas Adicionales (FULL PASS)-style" showFirstColumn="1" showLastColumn="1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_6" displayName="Table_6" ref="C8:J8" headerRowCount="0">
  <tableColumns count="8">
    <tableColumn id="1" xr3:uid="{00000000-0010-0000-0500-000001000000}" name="Column1"/>
    <tableColumn id="2" xr3:uid="{00000000-0010-0000-0500-000002000000}" name="Column2"/>
    <tableColumn id="3" xr3:uid="{00000000-0010-0000-0500-000003000000}" name="Column3"/>
    <tableColumn id="4" xr3:uid="{00000000-0010-0000-0500-000004000000}" name="Column4"/>
    <tableColumn id="5" xr3:uid="{00000000-0010-0000-0500-000005000000}" name="Column5"/>
    <tableColumn id="6" xr3:uid="{00000000-0010-0000-0500-000006000000}" name="Column6"/>
    <tableColumn id="7" xr3:uid="{00000000-0010-0000-0500-000007000000}" name="Column7"/>
    <tableColumn id="8" xr3:uid="{00000000-0010-0000-0500-000008000000}" name="Column8"/>
  </tableColumns>
  <tableStyleInfo name="Cursos recomendados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hyperlink" Target="https://drive.google.com/drive/folders/1mNKNg-5c9yCYNW6jW1-QGtrP6JdRR7UA" TargetMode="External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99"/>
  <sheetViews>
    <sheetView workbookViewId="0">
      <selection activeCell="A14" sqref="A14"/>
    </sheetView>
  </sheetViews>
  <sheetFormatPr baseColWidth="10" defaultColWidth="14.44140625" defaultRowHeight="15" customHeight="1"/>
  <cols>
    <col min="1" max="1" width="12.109375" customWidth="1"/>
    <col min="2" max="2" width="59.6640625" customWidth="1"/>
    <col min="3" max="3" width="8.5546875" customWidth="1"/>
    <col min="4" max="4" width="12.109375" customWidth="1"/>
    <col min="5" max="5" width="37.44140625" customWidth="1"/>
    <col min="6" max="6" width="16.88671875" customWidth="1"/>
    <col min="7" max="7" width="13" customWidth="1"/>
    <col min="8" max="8" width="18.5546875" customWidth="1"/>
    <col min="9" max="9" width="17.6640625" customWidth="1"/>
    <col min="10" max="10" width="14.109375" customWidth="1"/>
    <col min="11" max="11" width="11.5546875" customWidth="1"/>
    <col min="12" max="12" width="7.5546875" customWidth="1"/>
    <col min="13" max="13" width="18.6640625" customWidth="1"/>
    <col min="14" max="14" width="17.5546875" customWidth="1"/>
    <col min="15" max="15" width="12.109375" customWidth="1"/>
    <col min="16" max="16" width="27.44140625" customWidth="1"/>
    <col min="17" max="26" width="12.109375" customWidth="1"/>
  </cols>
  <sheetData>
    <row r="1" spans="2:16" ht="13.5" customHeight="1"/>
    <row r="2" spans="2:16" ht="13.5" customHeight="1"/>
    <row r="3" spans="2:16" ht="13.5" customHeight="1">
      <c r="B3" s="1" t="s">
        <v>0</v>
      </c>
      <c r="C3" s="1" t="s">
        <v>1</v>
      </c>
      <c r="D3" s="1" t="s">
        <v>2</v>
      </c>
      <c r="E3" s="1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1" t="s">
        <v>10</v>
      </c>
      <c r="M3" s="3" t="s">
        <v>11</v>
      </c>
      <c r="N3" s="3" t="s">
        <v>12</v>
      </c>
      <c r="P3" s="3" t="s">
        <v>13</v>
      </c>
    </row>
    <row r="4" spans="2:16" ht="13.5" customHeight="1">
      <c r="B4" s="4" t="s">
        <v>14</v>
      </c>
      <c r="C4" s="4" t="s">
        <v>15</v>
      </c>
      <c r="D4" s="4" t="s">
        <v>16</v>
      </c>
      <c r="E4" s="5" t="s">
        <v>17</v>
      </c>
      <c r="F4" s="4" t="s">
        <v>18</v>
      </c>
      <c r="G4" s="4" t="s">
        <v>19</v>
      </c>
      <c r="H4" s="4"/>
      <c r="I4" s="4"/>
      <c r="J4" s="4" t="s">
        <v>20</v>
      </c>
      <c r="K4" s="4" t="s">
        <v>21</v>
      </c>
      <c r="L4" s="6">
        <v>2023</v>
      </c>
      <c r="M4" s="4" t="s">
        <v>22</v>
      </c>
      <c r="N4" s="7" t="s">
        <v>23</v>
      </c>
      <c r="P4" s="8" t="s">
        <v>24</v>
      </c>
    </row>
    <row r="5" spans="2:16" ht="13.5" customHeight="1">
      <c r="B5" s="9" t="s">
        <v>25</v>
      </c>
      <c r="C5" s="9" t="s">
        <v>15</v>
      </c>
      <c r="D5" s="9" t="s">
        <v>16</v>
      </c>
      <c r="E5" s="10" t="s">
        <v>26</v>
      </c>
      <c r="F5" s="9" t="s">
        <v>18</v>
      </c>
      <c r="G5" s="9" t="s">
        <v>19</v>
      </c>
      <c r="H5" s="9"/>
      <c r="I5" s="9"/>
      <c r="J5" s="9" t="s">
        <v>27</v>
      </c>
      <c r="K5" s="9" t="s">
        <v>21</v>
      </c>
      <c r="L5" s="11">
        <v>2023</v>
      </c>
      <c r="M5" s="9" t="s">
        <v>28</v>
      </c>
      <c r="N5" s="7" t="s">
        <v>23</v>
      </c>
      <c r="P5" s="8" t="s">
        <v>28</v>
      </c>
    </row>
    <row r="6" spans="2:16" ht="13.5" customHeight="1">
      <c r="B6" s="4" t="s">
        <v>29</v>
      </c>
      <c r="C6" s="4" t="s">
        <v>15</v>
      </c>
      <c r="D6" s="4" t="s">
        <v>16</v>
      </c>
      <c r="E6" s="5" t="s">
        <v>30</v>
      </c>
      <c r="F6" s="4" t="s">
        <v>18</v>
      </c>
      <c r="G6" s="4" t="s">
        <v>31</v>
      </c>
      <c r="H6" s="4" t="s">
        <v>32</v>
      </c>
      <c r="I6" s="4"/>
      <c r="J6" s="4" t="s">
        <v>33</v>
      </c>
      <c r="K6" s="4" t="s">
        <v>21</v>
      </c>
      <c r="L6" s="6">
        <v>2023</v>
      </c>
      <c r="M6" s="4" t="s">
        <v>24</v>
      </c>
      <c r="N6" s="7" t="s">
        <v>23</v>
      </c>
      <c r="P6" s="8" t="s">
        <v>24</v>
      </c>
    </row>
    <row r="7" spans="2:16" ht="13.5" customHeight="1">
      <c r="B7" s="9" t="s">
        <v>34</v>
      </c>
      <c r="C7" s="9" t="s">
        <v>15</v>
      </c>
      <c r="D7" s="9" t="s">
        <v>16</v>
      </c>
      <c r="E7" s="10" t="s">
        <v>26</v>
      </c>
      <c r="F7" s="9" t="s">
        <v>18</v>
      </c>
      <c r="G7" s="9" t="s">
        <v>19</v>
      </c>
      <c r="H7" s="9"/>
      <c r="I7" s="9"/>
      <c r="J7" s="9" t="s">
        <v>35</v>
      </c>
      <c r="K7" s="9" t="s">
        <v>21</v>
      </c>
      <c r="L7" s="11">
        <v>2023</v>
      </c>
      <c r="M7" s="9" t="s">
        <v>28</v>
      </c>
      <c r="N7" s="7" t="s">
        <v>23</v>
      </c>
      <c r="P7" s="8" t="s">
        <v>28</v>
      </c>
    </row>
    <row r="8" spans="2:16" ht="13.5" customHeight="1">
      <c r="B8" s="4" t="s">
        <v>36</v>
      </c>
      <c r="C8" s="4" t="s">
        <v>15</v>
      </c>
      <c r="D8" s="4" t="s">
        <v>16</v>
      </c>
      <c r="E8" s="5" t="s">
        <v>37</v>
      </c>
      <c r="F8" s="4" t="s">
        <v>18</v>
      </c>
      <c r="G8" s="4" t="s">
        <v>19</v>
      </c>
      <c r="H8" s="4"/>
      <c r="I8" s="4"/>
      <c r="J8" s="4" t="s">
        <v>38</v>
      </c>
      <c r="K8" s="4" t="s">
        <v>21</v>
      </c>
      <c r="L8" s="6">
        <v>2023</v>
      </c>
      <c r="M8" s="4" t="s">
        <v>22</v>
      </c>
      <c r="N8" s="7" t="s">
        <v>23</v>
      </c>
      <c r="P8" s="8" t="s">
        <v>24</v>
      </c>
    </row>
    <row r="9" spans="2:16" ht="13.5" customHeight="1">
      <c r="B9" s="9" t="s">
        <v>39</v>
      </c>
      <c r="C9" s="9" t="s">
        <v>15</v>
      </c>
      <c r="D9" s="9" t="s">
        <v>16</v>
      </c>
      <c r="E9" s="10" t="s">
        <v>40</v>
      </c>
      <c r="F9" s="9" t="s">
        <v>18</v>
      </c>
      <c r="G9" s="9" t="s">
        <v>19</v>
      </c>
      <c r="H9" s="9" t="s">
        <v>41</v>
      </c>
      <c r="I9" s="9"/>
      <c r="J9" s="9" t="s">
        <v>42</v>
      </c>
      <c r="K9" s="9" t="s">
        <v>21</v>
      </c>
      <c r="L9" s="11">
        <v>2023</v>
      </c>
      <c r="M9" s="9" t="s">
        <v>43</v>
      </c>
      <c r="N9" s="7" t="s">
        <v>23</v>
      </c>
      <c r="P9" s="8" t="s">
        <v>43</v>
      </c>
    </row>
    <row r="10" spans="2:16" ht="13.5" customHeight="1">
      <c r="B10" s="4" t="s">
        <v>44</v>
      </c>
      <c r="C10" s="4" t="s">
        <v>15</v>
      </c>
      <c r="D10" s="4" t="s">
        <v>16</v>
      </c>
      <c r="E10" s="5" t="s">
        <v>45</v>
      </c>
      <c r="F10" s="4" t="s">
        <v>18</v>
      </c>
      <c r="G10" s="4" t="s">
        <v>19</v>
      </c>
      <c r="H10" s="4"/>
      <c r="I10" s="4"/>
      <c r="J10" s="4" t="s">
        <v>46</v>
      </c>
      <c r="K10" s="4" t="s">
        <v>21</v>
      </c>
      <c r="L10" s="6">
        <v>2022</v>
      </c>
      <c r="M10" s="4" t="s">
        <v>22</v>
      </c>
      <c r="N10" s="7" t="s">
        <v>23</v>
      </c>
      <c r="P10" s="8" t="s">
        <v>22</v>
      </c>
    </row>
    <row r="11" spans="2:16" ht="13.5" customHeight="1">
      <c r="B11" s="9" t="s">
        <v>47</v>
      </c>
      <c r="C11" s="9" t="s">
        <v>15</v>
      </c>
      <c r="D11" s="9" t="s">
        <v>16</v>
      </c>
      <c r="E11" s="10" t="s">
        <v>45</v>
      </c>
      <c r="F11" s="9" t="s">
        <v>18</v>
      </c>
      <c r="G11" s="9" t="s">
        <v>19</v>
      </c>
      <c r="H11" s="9"/>
      <c r="I11" s="9"/>
      <c r="J11" s="9" t="s">
        <v>48</v>
      </c>
      <c r="K11" s="9" t="s">
        <v>21</v>
      </c>
      <c r="L11" s="11">
        <v>2022</v>
      </c>
      <c r="M11" s="9" t="s">
        <v>22</v>
      </c>
      <c r="N11" s="7" t="s">
        <v>23</v>
      </c>
      <c r="P11" s="8" t="s">
        <v>24</v>
      </c>
    </row>
    <row r="12" spans="2:16" ht="13.5" customHeight="1">
      <c r="B12" s="4" t="s">
        <v>49</v>
      </c>
      <c r="C12" s="4" t="s">
        <v>15</v>
      </c>
      <c r="D12" s="4" t="s">
        <v>16</v>
      </c>
      <c r="E12" s="5" t="s">
        <v>50</v>
      </c>
      <c r="F12" s="4" t="s">
        <v>18</v>
      </c>
      <c r="G12" s="4" t="s">
        <v>19</v>
      </c>
      <c r="H12" s="4" t="s">
        <v>51</v>
      </c>
      <c r="I12" s="4"/>
      <c r="J12" s="4" t="s">
        <v>52</v>
      </c>
      <c r="K12" s="4" t="s">
        <v>21</v>
      </c>
      <c r="L12" s="6">
        <v>2022</v>
      </c>
      <c r="M12" s="4" t="s">
        <v>53</v>
      </c>
      <c r="N12" s="7" t="s">
        <v>54</v>
      </c>
      <c r="P12" s="8" t="s">
        <v>53</v>
      </c>
    </row>
    <row r="13" spans="2:16" ht="13.5" customHeight="1">
      <c r="B13" s="9" t="s">
        <v>55</v>
      </c>
      <c r="C13" s="9" t="s">
        <v>15</v>
      </c>
      <c r="D13" s="9" t="s">
        <v>16</v>
      </c>
      <c r="E13" s="10" t="s">
        <v>56</v>
      </c>
      <c r="F13" s="9" t="s">
        <v>18</v>
      </c>
      <c r="G13" s="9" t="s">
        <v>57</v>
      </c>
      <c r="H13" s="9" t="s">
        <v>58</v>
      </c>
      <c r="I13" s="9"/>
      <c r="J13" s="9" t="s">
        <v>59</v>
      </c>
      <c r="K13" s="9" t="s">
        <v>21</v>
      </c>
      <c r="L13" s="11">
        <v>2022</v>
      </c>
      <c r="M13" s="9" t="s">
        <v>22</v>
      </c>
      <c r="N13" s="7" t="s">
        <v>23</v>
      </c>
      <c r="P13" s="8" t="s">
        <v>22</v>
      </c>
    </row>
    <row r="14" spans="2:16" ht="13.5" customHeight="1">
      <c r="B14" s="4" t="s">
        <v>60</v>
      </c>
      <c r="C14" s="4" t="s">
        <v>15</v>
      </c>
      <c r="D14" s="4" t="s">
        <v>16</v>
      </c>
      <c r="E14" s="5" t="s">
        <v>50</v>
      </c>
      <c r="F14" s="4" t="s">
        <v>18</v>
      </c>
      <c r="G14" s="4" t="s">
        <v>19</v>
      </c>
      <c r="H14" s="4"/>
      <c r="I14" s="4"/>
      <c r="J14" s="4" t="s">
        <v>61</v>
      </c>
      <c r="K14" s="4" t="s">
        <v>21</v>
      </c>
      <c r="L14" s="6">
        <v>2022</v>
      </c>
      <c r="M14" s="4" t="s">
        <v>22</v>
      </c>
      <c r="N14" s="7" t="s">
        <v>23</v>
      </c>
      <c r="P14" s="8" t="s">
        <v>24</v>
      </c>
    </row>
    <row r="15" spans="2:16" ht="13.5" customHeight="1">
      <c r="B15" s="9" t="s">
        <v>62</v>
      </c>
      <c r="C15" s="9" t="s">
        <v>15</v>
      </c>
      <c r="D15" s="9" t="s">
        <v>16</v>
      </c>
      <c r="E15" s="10" t="s">
        <v>63</v>
      </c>
      <c r="F15" s="9" t="s">
        <v>18</v>
      </c>
      <c r="G15" s="9" t="s">
        <v>64</v>
      </c>
      <c r="H15" s="9" t="s">
        <v>65</v>
      </c>
      <c r="I15" s="9"/>
      <c r="J15" s="9" t="s">
        <v>66</v>
      </c>
      <c r="K15" s="9" t="s">
        <v>21</v>
      </c>
      <c r="L15" s="11">
        <v>2022</v>
      </c>
      <c r="M15" s="9" t="s">
        <v>22</v>
      </c>
      <c r="N15" s="7" t="s">
        <v>23</v>
      </c>
      <c r="P15" s="8" t="s">
        <v>24</v>
      </c>
    </row>
    <row r="16" spans="2:16" ht="13.5" customHeight="1">
      <c r="B16" s="4" t="s">
        <v>67</v>
      </c>
      <c r="C16" s="4" t="s">
        <v>15</v>
      </c>
      <c r="D16" s="4" t="s">
        <v>16</v>
      </c>
      <c r="E16" s="5" t="s">
        <v>50</v>
      </c>
      <c r="F16" s="4" t="s">
        <v>18</v>
      </c>
      <c r="G16" s="4" t="s">
        <v>19</v>
      </c>
      <c r="H16" s="4"/>
      <c r="I16" s="4"/>
      <c r="J16" s="4" t="s">
        <v>68</v>
      </c>
      <c r="K16" s="4" t="s">
        <v>21</v>
      </c>
      <c r="L16" s="6">
        <v>2022</v>
      </c>
      <c r="M16" s="4" t="s">
        <v>53</v>
      </c>
      <c r="N16" s="7" t="s">
        <v>23</v>
      </c>
      <c r="P16" s="8" t="s">
        <v>53</v>
      </c>
    </row>
    <row r="17" spans="2:16" ht="13.5" customHeight="1">
      <c r="B17" s="9" t="s">
        <v>69</v>
      </c>
      <c r="C17" s="9" t="s">
        <v>15</v>
      </c>
      <c r="D17" s="9" t="s">
        <v>16</v>
      </c>
      <c r="E17" s="10" t="s">
        <v>70</v>
      </c>
      <c r="F17" s="9" t="s">
        <v>18</v>
      </c>
      <c r="G17" s="9" t="s">
        <v>71</v>
      </c>
      <c r="H17" s="9" t="s">
        <v>71</v>
      </c>
      <c r="I17" s="9"/>
      <c r="J17" s="9" t="s">
        <v>72</v>
      </c>
      <c r="K17" s="9" t="s">
        <v>21</v>
      </c>
      <c r="L17" s="11">
        <v>2022</v>
      </c>
      <c r="M17" s="9" t="s">
        <v>22</v>
      </c>
      <c r="N17" s="7" t="s">
        <v>23</v>
      </c>
      <c r="P17" s="8" t="s">
        <v>24</v>
      </c>
    </row>
    <row r="18" spans="2:16" ht="13.5" customHeight="1">
      <c r="B18" s="4" t="s">
        <v>73</v>
      </c>
      <c r="C18" s="4" t="s">
        <v>15</v>
      </c>
      <c r="D18" s="4" t="s">
        <v>16</v>
      </c>
      <c r="E18" s="5" t="s">
        <v>70</v>
      </c>
      <c r="F18" s="4" t="s">
        <v>18</v>
      </c>
      <c r="G18" s="4" t="s">
        <v>71</v>
      </c>
      <c r="H18" s="4" t="s">
        <v>71</v>
      </c>
      <c r="I18" s="4"/>
      <c r="J18" s="4" t="s">
        <v>74</v>
      </c>
      <c r="K18" s="4" t="s">
        <v>21</v>
      </c>
      <c r="L18" s="6">
        <v>2022</v>
      </c>
      <c r="M18" s="4" t="s">
        <v>22</v>
      </c>
      <c r="N18" s="7" t="s">
        <v>23</v>
      </c>
      <c r="P18" s="8" t="s">
        <v>24</v>
      </c>
    </row>
    <row r="19" spans="2:16" ht="13.5" customHeight="1">
      <c r="B19" s="9" t="s">
        <v>75</v>
      </c>
      <c r="C19" s="9" t="s">
        <v>15</v>
      </c>
      <c r="D19" s="9" t="s">
        <v>16</v>
      </c>
      <c r="E19" s="10" t="s">
        <v>70</v>
      </c>
      <c r="F19" s="9" t="s">
        <v>18</v>
      </c>
      <c r="G19" s="9" t="s">
        <v>71</v>
      </c>
      <c r="H19" s="9" t="s">
        <v>71</v>
      </c>
      <c r="I19" s="9"/>
      <c r="J19" s="9" t="s">
        <v>76</v>
      </c>
      <c r="K19" s="9" t="s">
        <v>21</v>
      </c>
      <c r="L19" s="11">
        <v>2022</v>
      </c>
      <c r="M19" s="9" t="s">
        <v>22</v>
      </c>
      <c r="N19" s="7" t="s">
        <v>23</v>
      </c>
      <c r="P19" s="8" t="s">
        <v>24</v>
      </c>
    </row>
    <row r="20" spans="2:16" ht="13.5" customHeight="1">
      <c r="B20" s="4" t="s">
        <v>77</v>
      </c>
      <c r="C20" s="4" t="s">
        <v>15</v>
      </c>
      <c r="D20" s="4" t="s">
        <v>16</v>
      </c>
      <c r="E20" s="5" t="s">
        <v>63</v>
      </c>
      <c r="F20" s="4" t="s">
        <v>18</v>
      </c>
      <c r="G20" s="4" t="s">
        <v>64</v>
      </c>
      <c r="H20" s="4" t="s">
        <v>65</v>
      </c>
      <c r="I20" s="4"/>
      <c r="J20" s="4" t="s">
        <v>78</v>
      </c>
      <c r="K20" s="4" t="s">
        <v>21</v>
      </c>
      <c r="L20" s="6">
        <v>2022</v>
      </c>
      <c r="M20" s="4" t="s">
        <v>22</v>
      </c>
      <c r="N20" s="7" t="s">
        <v>23</v>
      </c>
      <c r="P20" s="8" t="s">
        <v>24</v>
      </c>
    </row>
    <row r="21" spans="2:16" ht="13.5" customHeight="1">
      <c r="B21" s="9" t="s">
        <v>79</v>
      </c>
      <c r="C21" s="9" t="s">
        <v>15</v>
      </c>
      <c r="D21" s="9" t="s">
        <v>16</v>
      </c>
      <c r="E21" s="10" t="s">
        <v>50</v>
      </c>
      <c r="F21" s="9" t="s">
        <v>18</v>
      </c>
      <c r="G21" s="9" t="s">
        <v>19</v>
      </c>
      <c r="H21" s="9"/>
      <c r="I21" s="9"/>
      <c r="J21" s="9" t="s">
        <v>48</v>
      </c>
      <c r="K21" s="9" t="s">
        <v>21</v>
      </c>
      <c r="L21" s="11">
        <v>2022</v>
      </c>
      <c r="M21" s="9" t="s">
        <v>43</v>
      </c>
      <c r="N21" s="7" t="s">
        <v>23</v>
      </c>
      <c r="P21" s="8" t="s">
        <v>43</v>
      </c>
    </row>
    <row r="22" spans="2:16" ht="13.5" customHeight="1">
      <c r="B22" s="4" t="s">
        <v>80</v>
      </c>
      <c r="C22" s="4" t="s">
        <v>15</v>
      </c>
      <c r="D22" s="4" t="s">
        <v>16</v>
      </c>
      <c r="E22" s="5" t="s">
        <v>17</v>
      </c>
      <c r="F22" s="4" t="s">
        <v>18</v>
      </c>
      <c r="G22" s="4" t="s">
        <v>19</v>
      </c>
      <c r="H22" s="4"/>
      <c r="I22" s="4"/>
      <c r="J22" s="4" t="s">
        <v>81</v>
      </c>
      <c r="K22" s="4" t="s">
        <v>21</v>
      </c>
      <c r="L22" s="6">
        <v>2022</v>
      </c>
      <c r="M22" s="4" t="s">
        <v>22</v>
      </c>
      <c r="N22" s="7" t="s">
        <v>23</v>
      </c>
      <c r="P22" s="8" t="s">
        <v>22</v>
      </c>
    </row>
    <row r="23" spans="2:16" ht="13.5" customHeight="1">
      <c r="B23" s="9" t="s">
        <v>82</v>
      </c>
      <c r="C23" s="9" t="s">
        <v>15</v>
      </c>
      <c r="D23" s="9" t="s">
        <v>16</v>
      </c>
      <c r="E23" s="10" t="s">
        <v>50</v>
      </c>
      <c r="F23" s="9" t="s">
        <v>18</v>
      </c>
      <c r="G23" s="9" t="s">
        <v>19</v>
      </c>
      <c r="H23" s="9" t="s">
        <v>83</v>
      </c>
      <c r="I23" s="9"/>
      <c r="J23" s="9" t="s">
        <v>84</v>
      </c>
      <c r="K23" s="9" t="s">
        <v>21</v>
      </c>
      <c r="L23" s="11">
        <v>2022</v>
      </c>
      <c r="M23" s="9" t="s">
        <v>53</v>
      </c>
      <c r="N23" s="7" t="s">
        <v>23</v>
      </c>
      <c r="P23" s="8" t="s">
        <v>53</v>
      </c>
    </row>
    <row r="24" spans="2:16" ht="13.5" customHeight="1">
      <c r="B24" s="4" t="s">
        <v>85</v>
      </c>
      <c r="C24" s="4" t="s">
        <v>15</v>
      </c>
      <c r="D24" s="4" t="s">
        <v>16</v>
      </c>
      <c r="E24" s="5" t="s">
        <v>17</v>
      </c>
      <c r="F24" s="4" t="s">
        <v>18</v>
      </c>
      <c r="G24" s="4" t="s">
        <v>19</v>
      </c>
      <c r="H24" s="4"/>
      <c r="I24" s="4"/>
      <c r="J24" s="4" t="s">
        <v>86</v>
      </c>
      <c r="K24" s="4" t="s">
        <v>21</v>
      </c>
      <c r="L24" s="6">
        <v>2022</v>
      </c>
      <c r="M24" s="4" t="s">
        <v>24</v>
      </c>
      <c r="N24" s="7" t="s">
        <v>23</v>
      </c>
      <c r="P24" s="8" t="s">
        <v>24</v>
      </c>
    </row>
    <row r="25" spans="2:16" ht="13.5" customHeight="1">
      <c r="B25" s="9" t="s">
        <v>87</v>
      </c>
      <c r="C25" s="9" t="s">
        <v>15</v>
      </c>
      <c r="D25" s="9" t="s">
        <v>16</v>
      </c>
      <c r="E25" s="10" t="s">
        <v>63</v>
      </c>
      <c r="F25" s="9" t="s">
        <v>18</v>
      </c>
      <c r="G25" s="9" t="s">
        <v>64</v>
      </c>
      <c r="H25" s="9" t="s">
        <v>65</v>
      </c>
      <c r="I25" s="9"/>
      <c r="J25" s="9" t="s">
        <v>88</v>
      </c>
      <c r="K25" s="9" t="s">
        <v>21</v>
      </c>
      <c r="L25" s="11">
        <v>2022</v>
      </c>
      <c r="M25" s="9" t="s">
        <v>22</v>
      </c>
      <c r="N25" s="7" t="s">
        <v>23</v>
      </c>
      <c r="P25" s="8" t="s">
        <v>24</v>
      </c>
    </row>
    <row r="26" spans="2:16" ht="13.5" customHeight="1">
      <c r="B26" s="4" t="s">
        <v>89</v>
      </c>
      <c r="C26" s="4" t="s">
        <v>15</v>
      </c>
      <c r="D26" s="4" t="s">
        <v>16</v>
      </c>
      <c r="E26" s="5" t="s">
        <v>63</v>
      </c>
      <c r="F26" s="4" t="s">
        <v>18</v>
      </c>
      <c r="G26" s="4" t="s">
        <v>64</v>
      </c>
      <c r="H26" s="4" t="s">
        <v>65</v>
      </c>
      <c r="I26" s="4"/>
      <c r="J26" s="4" t="s">
        <v>90</v>
      </c>
      <c r="K26" s="4" t="s">
        <v>21</v>
      </c>
      <c r="L26" s="4">
        <v>2022</v>
      </c>
      <c r="M26" s="6" t="s">
        <v>22</v>
      </c>
      <c r="N26" s="7" t="s">
        <v>23</v>
      </c>
      <c r="P26" s="8" t="s">
        <v>24</v>
      </c>
    </row>
    <row r="27" spans="2:16" ht="13.5" customHeight="1">
      <c r="B27" s="9" t="s">
        <v>91</v>
      </c>
      <c r="C27" s="9" t="s">
        <v>15</v>
      </c>
      <c r="D27" s="9" t="s">
        <v>16</v>
      </c>
      <c r="E27" s="10" t="s">
        <v>92</v>
      </c>
      <c r="F27" s="9" t="s">
        <v>18</v>
      </c>
      <c r="G27" s="9" t="s">
        <v>71</v>
      </c>
      <c r="H27" s="9" t="s">
        <v>71</v>
      </c>
      <c r="I27" s="9"/>
      <c r="J27" s="9" t="s">
        <v>93</v>
      </c>
      <c r="K27" s="9" t="s">
        <v>21</v>
      </c>
      <c r="L27" s="9">
        <v>2022</v>
      </c>
      <c r="M27" s="11" t="s">
        <v>43</v>
      </c>
      <c r="N27" s="7" t="s">
        <v>23</v>
      </c>
      <c r="P27" s="8" t="s">
        <v>43</v>
      </c>
    </row>
    <row r="28" spans="2:16" ht="13.5" customHeight="1">
      <c r="B28" s="4" t="s">
        <v>94</v>
      </c>
      <c r="C28" s="4" t="s">
        <v>15</v>
      </c>
      <c r="D28" s="4" t="s">
        <v>16</v>
      </c>
      <c r="E28" s="5" t="s">
        <v>92</v>
      </c>
      <c r="F28" s="4" t="s">
        <v>18</v>
      </c>
      <c r="G28" s="4" t="s">
        <v>71</v>
      </c>
      <c r="H28" s="4" t="s">
        <v>71</v>
      </c>
      <c r="I28" s="4"/>
      <c r="J28" s="4" t="s">
        <v>95</v>
      </c>
      <c r="K28" s="4" t="s">
        <v>21</v>
      </c>
      <c r="L28" s="4">
        <v>2022</v>
      </c>
      <c r="M28" s="6" t="s">
        <v>43</v>
      </c>
      <c r="N28" s="7" t="s">
        <v>23</v>
      </c>
      <c r="P28" s="8" t="s">
        <v>43</v>
      </c>
    </row>
    <row r="29" spans="2:16" ht="13.5" customHeight="1">
      <c r="B29" s="9" t="s">
        <v>96</v>
      </c>
      <c r="C29" s="9" t="s">
        <v>15</v>
      </c>
      <c r="D29" s="9" t="s">
        <v>16</v>
      </c>
      <c r="E29" s="10" t="s">
        <v>92</v>
      </c>
      <c r="F29" s="9" t="s">
        <v>18</v>
      </c>
      <c r="G29" s="9" t="s">
        <v>71</v>
      </c>
      <c r="H29" s="9" t="s">
        <v>71</v>
      </c>
      <c r="I29" s="9"/>
      <c r="J29" s="9" t="s">
        <v>97</v>
      </c>
      <c r="K29" s="9" t="s">
        <v>21</v>
      </c>
      <c r="L29" s="9">
        <v>2022</v>
      </c>
      <c r="M29" s="11" t="s">
        <v>22</v>
      </c>
      <c r="N29" s="7" t="s">
        <v>23</v>
      </c>
      <c r="P29" s="8" t="s">
        <v>24</v>
      </c>
    </row>
    <row r="30" spans="2:16" ht="13.5" customHeight="1">
      <c r="B30" s="4" t="s">
        <v>98</v>
      </c>
      <c r="C30" s="4" t="s">
        <v>15</v>
      </c>
      <c r="D30" s="4" t="s">
        <v>16</v>
      </c>
      <c r="E30" s="5" t="s">
        <v>63</v>
      </c>
      <c r="F30" s="4" t="s">
        <v>18</v>
      </c>
      <c r="G30" s="4" t="s">
        <v>64</v>
      </c>
      <c r="H30" s="4" t="s">
        <v>65</v>
      </c>
      <c r="I30" s="4"/>
      <c r="J30" s="4" t="s">
        <v>99</v>
      </c>
      <c r="K30" s="4" t="s">
        <v>21</v>
      </c>
      <c r="L30" s="4">
        <v>2022</v>
      </c>
      <c r="M30" s="6" t="s">
        <v>22</v>
      </c>
      <c r="N30" s="7" t="s">
        <v>23</v>
      </c>
      <c r="P30" s="8" t="s">
        <v>24</v>
      </c>
    </row>
    <row r="31" spans="2:16" ht="13.5" customHeight="1">
      <c r="B31" s="9" t="s">
        <v>100</v>
      </c>
      <c r="C31" s="9" t="s">
        <v>15</v>
      </c>
      <c r="D31" s="9" t="s">
        <v>16</v>
      </c>
      <c r="E31" s="10" t="s">
        <v>63</v>
      </c>
      <c r="F31" s="9" t="s">
        <v>18</v>
      </c>
      <c r="G31" s="9" t="s">
        <v>64</v>
      </c>
      <c r="H31" s="9" t="s">
        <v>101</v>
      </c>
      <c r="I31" s="9"/>
      <c r="J31" s="9" t="s">
        <v>102</v>
      </c>
      <c r="K31" s="9" t="s">
        <v>21</v>
      </c>
      <c r="L31" s="9">
        <v>2022</v>
      </c>
      <c r="M31" s="11" t="s">
        <v>22</v>
      </c>
      <c r="N31" s="7" t="s">
        <v>23</v>
      </c>
      <c r="P31" s="8" t="s">
        <v>24</v>
      </c>
    </row>
    <row r="32" spans="2:16" ht="13.5" customHeight="1">
      <c r="B32" s="4" t="s">
        <v>103</v>
      </c>
      <c r="C32" s="4" t="s">
        <v>15</v>
      </c>
      <c r="D32" s="4" t="s">
        <v>16</v>
      </c>
      <c r="E32" s="5" t="s">
        <v>104</v>
      </c>
      <c r="F32" s="4" t="s">
        <v>18</v>
      </c>
      <c r="G32" s="4" t="s">
        <v>71</v>
      </c>
      <c r="H32" s="4" t="s">
        <v>105</v>
      </c>
      <c r="I32" s="4"/>
      <c r="J32" s="4" t="s">
        <v>106</v>
      </c>
      <c r="K32" s="4" t="s">
        <v>21</v>
      </c>
      <c r="L32" s="4">
        <v>2022</v>
      </c>
      <c r="M32" s="6" t="s">
        <v>22</v>
      </c>
      <c r="N32" s="7" t="s">
        <v>23</v>
      </c>
      <c r="P32" s="8" t="s">
        <v>24</v>
      </c>
    </row>
    <row r="33" spans="2:16" ht="13.5" customHeight="1">
      <c r="B33" s="9" t="s">
        <v>107</v>
      </c>
      <c r="C33" s="9" t="s">
        <v>15</v>
      </c>
      <c r="D33" s="9" t="s">
        <v>16</v>
      </c>
      <c r="E33" s="10" t="s">
        <v>108</v>
      </c>
      <c r="F33" s="9" t="s">
        <v>18</v>
      </c>
      <c r="G33" s="9" t="s">
        <v>109</v>
      </c>
      <c r="H33" s="9"/>
      <c r="I33" s="9"/>
      <c r="J33" s="9" t="s">
        <v>110</v>
      </c>
      <c r="K33" s="9" t="s">
        <v>21</v>
      </c>
      <c r="L33" s="9">
        <v>2022</v>
      </c>
      <c r="M33" s="11" t="s">
        <v>22</v>
      </c>
      <c r="N33" s="7" t="s">
        <v>23</v>
      </c>
      <c r="P33" s="8" t="s">
        <v>24</v>
      </c>
    </row>
    <row r="34" spans="2:16" ht="13.5" customHeight="1">
      <c r="B34" s="4" t="s">
        <v>111</v>
      </c>
      <c r="C34" s="4" t="s">
        <v>15</v>
      </c>
      <c r="D34" s="4" t="s">
        <v>16</v>
      </c>
      <c r="E34" s="5" t="s">
        <v>112</v>
      </c>
      <c r="F34" s="4" t="s">
        <v>18</v>
      </c>
      <c r="G34" s="4" t="s">
        <v>109</v>
      </c>
      <c r="H34" s="4" t="s">
        <v>113</v>
      </c>
      <c r="I34" s="4"/>
      <c r="J34" s="4" t="s">
        <v>114</v>
      </c>
      <c r="K34" s="4" t="s">
        <v>21</v>
      </c>
      <c r="L34" s="4">
        <v>2022</v>
      </c>
      <c r="M34" s="6" t="s">
        <v>22</v>
      </c>
      <c r="N34" s="7" t="s">
        <v>23</v>
      </c>
      <c r="P34" s="8" t="s">
        <v>24</v>
      </c>
    </row>
    <row r="35" spans="2:16" ht="13.5" customHeight="1">
      <c r="B35" s="9" t="s">
        <v>115</v>
      </c>
      <c r="C35" s="9" t="s">
        <v>15</v>
      </c>
      <c r="D35" s="9" t="s">
        <v>16</v>
      </c>
      <c r="E35" s="10" t="s">
        <v>116</v>
      </c>
      <c r="F35" s="9" t="s">
        <v>18</v>
      </c>
      <c r="G35" s="9" t="s">
        <v>71</v>
      </c>
      <c r="H35" s="9" t="s">
        <v>117</v>
      </c>
      <c r="I35" s="9"/>
      <c r="J35" s="9" t="s">
        <v>118</v>
      </c>
      <c r="K35" s="9" t="s">
        <v>21</v>
      </c>
      <c r="L35" s="9">
        <v>2022</v>
      </c>
      <c r="M35" s="11" t="s">
        <v>43</v>
      </c>
      <c r="N35" s="7" t="s">
        <v>23</v>
      </c>
      <c r="P35" s="8" t="s">
        <v>43</v>
      </c>
    </row>
    <row r="36" spans="2:16" ht="13.5" customHeight="1">
      <c r="B36" s="4" t="s">
        <v>119</v>
      </c>
      <c r="C36" s="4" t="s">
        <v>15</v>
      </c>
      <c r="D36" s="4" t="s">
        <v>16</v>
      </c>
      <c r="E36" s="5" t="s">
        <v>120</v>
      </c>
      <c r="F36" s="4" t="s">
        <v>18</v>
      </c>
      <c r="G36" s="4" t="s">
        <v>121</v>
      </c>
      <c r="H36" s="4" t="s">
        <v>122</v>
      </c>
      <c r="I36" s="4"/>
      <c r="J36" s="4" t="s">
        <v>123</v>
      </c>
      <c r="K36" s="4" t="s">
        <v>21</v>
      </c>
      <c r="L36" s="4">
        <v>2022</v>
      </c>
      <c r="M36" s="6" t="s">
        <v>22</v>
      </c>
      <c r="N36" s="7" t="s">
        <v>23</v>
      </c>
      <c r="P36" s="8" t="s">
        <v>24</v>
      </c>
    </row>
    <row r="37" spans="2:16" ht="13.5" customHeight="1">
      <c r="B37" s="9" t="s">
        <v>124</v>
      </c>
      <c r="C37" s="9" t="s">
        <v>15</v>
      </c>
      <c r="D37" s="9" t="s">
        <v>16</v>
      </c>
      <c r="E37" s="10" t="s">
        <v>125</v>
      </c>
      <c r="F37" s="9" t="s">
        <v>18</v>
      </c>
      <c r="G37" s="9" t="s">
        <v>71</v>
      </c>
      <c r="H37" s="9" t="s">
        <v>105</v>
      </c>
      <c r="I37" s="9"/>
      <c r="J37" s="9" t="s">
        <v>126</v>
      </c>
      <c r="K37" s="9" t="s">
        <v>21</v>
      </c>
      <c r="L37" s="9"/>
      <c r="M37" s="11" t="s">
        <v>22</v>
      </c>
      <c r="N37" s="7" t="s">
        <v>23</v>
      </c>
      <c r="P37" s="8" t="s">
        <v>22</v>
      </c>
    </row>
    <row r="38" spans="2:16" ht="13.5" customHeight="1">
      <c r="B38" s="4" t="s">
        <v>127</v>
      </c>
      <c r="C38" s="4" t="s">
        <v>15</v>
      </c>
      <c r="D38" s="4" t="s">
        <v>16</v>
      </c>
      <c r="E38" s="5" t="s">
        <v>128</v>
      </c>
      <c r="F38" s="4" t="s">
        <v>18</v>
      </c>
      <c r="G38" s="4" t="s">
        <v>129</v>
      </c>
      <c r="H38" s="4" t="s">
        <v>130</v>
      </c>
      <c r="I38" s="4"/>
      <c r="J38" s="4" t="s">
        <v>131</v>
      </c>
      <c r="K38" s="4" t="s">
        <v>21</v>
      </c>
      <c r="L38" s="4">
        <v>2022</v>
      </c>
      <c r="M38" s="6" t="s">
        <v>22</v>
      </c>
      <c r="N38" s="7" t="s">
        <v>23</v>
      </c>
      <c r="P38" s="8" t="s">
        <v>24</v>
      </c>
    </row>
    <row r="39" spans="2:16" ht="13.5" customHeight="1">
      <c r="B39" s="9" t="s">
        <v>132</v>
      </c>
      <c r="C39" s="9" t="s">
        <v>15</v>
      </c>
      <c r="D39" s="9" t="s">
        <v>16</v>
      </c>
      <c r="E39" s="10" t="s">
        <v>133</v>
      </c>
      <c r="F39" s="9" t="s">
        <v>18</v>
      </c>
      <c r="G39" s="9" t="s">
        <v>19</v>
      </c>
      <c r="H39" s="9" t="s">
        <v>134</v>
      </c>
      <c r="I39" s="9"/>
      <c r="J39" s="9" t="s">
        <v>135</v>
      </c>
      <c r="K39" s="9" t="s">
        <v>21</v>
      </c>
      <c r="L39" s="9">
        <v>2022</v>
      </c>
      <c r="M39" s="11" t="s">
        <v>28</v>
      </c>
      <c r="N39" s="7" t="s">
        <v>23</v>
      </c>
      <c r="P39" s="8" t="s">
        <v>28</v>
      </c>
    </row>
    <row r="40" spans="2:16" ht="13.5" customHeight="1">
      <c r="B40" s="4" t="s">
        <v>136</v>
      </c>
      <c r="C40" s="4" t="s">
        <v>15</v>
      </c>
      <c r="D40" s="4" t="s">
        <v>16</v>
      </c>
      <c r="E40" s="5" t="s">
        <v>137</v>
      </c>
      <c r="F40" s="4" t="s">
        <v>18</v>
      </c>
      <c r="G40" s="4" t="s">
        <v>19</v>
      </c>
      <c r="H40" s="4" t="s">
        <v>134</v>
      </c>
      <c r="I40" s="4"/>
      <c r="J40" s="4" t="s">
        <v>138</v>
      </c>
      <c r="K40" s="4" t="s">
        <v>21</v>
      </c>
      <c r="L40" s="4">
        <v>2022</v>
      </c>
      <c r="M40" s="6" t="s">
        <v>22</v>
      </c>
      <c r="N40" s="7" t="s">
        <v>23</v>
      </c>
      <c r="P40" s="8" t="s">
        <v>24</v>
      </c>
    </row>
    <row r="41" spans="2:16" ht="13.5" customHeight="1">
      <c r="B41" s="9" t="s">
        <v>139</v>
      </c>
      <c r="C41" s="9" t="s">
        <v>15</v>
      </c>
      <c r="D41" s="9" t="s">
        <v>16</v>
      </c>
      <c r="E41" s="10" t="s">
        <v>140</v>
      </c>
      <c r="F41" s="9" t="s">
        <v>18</v>
      </c>
      <c r="G41" s="9" t="s">
        <v>31</v>
      </c>
      <c r="H41" s="9" t="s">
        <v>141</v>
      </c>
      <c r="I41" s="9"/>
      <c r="J41" s="9" t="s">
        <v>142</v>
      </c>
      <c r="K41" s="9" t="s">
        <v>21</v>
      </c>
      <c r="L41" s="9">
        <v>2022</v>
      </c>
      <c r="M41" s="11" t="s">
        <v>43</v>
      </c>
      <c r="N41" s="7" t="s">
        <v>23</v>
      </c>
      <c r="P41" s="8" t="s">
        <v>43</v>
      </c>
    </row>
    <row r="42" spans="2:16" ht="13.5" customHeight="1">
      <c r="B42" s="4" t="s">
        <v>143</v>
      </c>
      <c r="C42" s="4" t="s">
        <v>15</v>
      </c>
      <c r="D42" s="4" t="s">
        <v>16</v>
      </c>
      <c r="E42" s="5" t="s">
        <v>144</v>
      </c>
      <c r="F42" s="4" t="s">
        <v>18</v>
      </c>
      <c r="G42" s="4" t="s">
        <v>31</v>
      </c>
      <c r="H42" s="4" t="s">
        <v>141</v>
      </c>
      <c r="I42" s="4"/>
      <c r="J42" s="4" t="s">
        <v>145</v>
      </c>
      <c r="K42" s="4" t="s">
        <v>21</v>
      </c>
      <c r="L42" s="4">
        <v>2022</v>
      </c>
      <c r="M42" s="6" t="s">
        <v>43</v>
      </c>
      <c r="N42" s="7" t="s">
        <v>23</v>
      </c>
      <c r="P42" s="8" t="s">
        <v>43</v>
      </c>
    </row>
    <row r="43" spans="2:16" ht="13.5" customHeight="1">
      <c r="B43" s="9" t="s">
        <v>146</v>
      </c>
      <c r="C43" s="9" t="s">
        <v>15</v>
      </c>
      <c r="D43" s="9" t="s">
        <v>16</v>
      </c>
      <c r="E43" s="10" t="s">
        <v>147</v>
      </c>
      <c r="F43" s="9" t="s">
        <v>18</v>
      </c>
      <c r="G43" s="9" t="s">
        <v>31</v>
      </c>
      <c r="H43" s="9" t="s">
        <v>141</v>
      </c>
      <c r="I43" s="9"/>
      <c r="J43" s="9" t="s">
        <v>131</v>
      </c>
      <c r="K43" s="9" t="s">
        <v>21</v>
      </c>
      <c r="L43" s="9">
        <v>2022</v>
      </c>
      <c r="M43" s="11" t="s">
        <v>22</v>
      </c>
      <c r="N43" s="7" t="s">
        <v>23</v>
      </c>
      <c r="P43" s="8" t="s">
        <v>22</v>
      </c>
    </row>
    <row r="44" spans="2:16" ht="13.5" customHeight="1">
      <c r="B44" s="4" t="s">
        <v>148</v>
      </c>
      <c r="C44" s="4" t="s">
        <v>15</v>
      </c>
      <c r="D44" s="4" t="s">
        <v>16</v>
      </c>
      <c r="E44" s="5" t="s">
        <v>149</v>
      </c>
      <c r="F44" s="4" t="s">
        <v>18</v>
      </c>
      <c r="G44" s="4" t="s">
        <v>31</v>
      </c>
      <c r="H44" s="4" t="s">
        <v>141</v>
      </c>
      <c r="I44" s="4"/>
      <c r="J44" s="4" t="s">
        <v>150</v>
      </c>
      <c r="K44" s="4" t="s">
        <v>21</v>
      </c>
      <c r="L44" s="4">
        <v>2022</v>
      </c>
      <c r="M44" s="6" t="s">
        <v>24</v>
      </c>
      <c r="N44" s="7" t="s">
        <v>23</v>
      </c>
      <c r="P44" s="8" t="s">
        <v>24</v>
      </c>
    </row>
    <row r="45" spans="2:16" ht="13.5" customHeight="1">
      <c r="B45" s="9" t="s">
        <v>151</v>
      </c>
      <c r="C45" s="9" t="s">
        <v>15</v>
      </c>
      <c r="D45" s="9" t="s">
        <v>16</v>
      </c>
      <c r="E45" s="10" t="s">
        <v>152</v>
      </c>
      <c r="F45" s="9" t="s">
        <v>18</v>
      </c>
      <c r="G45" s="9" t="s">
        <v>31</v>
      </c>
      <c r="H45" s="9" t="s">
        <v>141</v>
      </c>
      <c r="I45" s="9"/>
      <c r="J45" s="9" t="s">
        <v>153</v>
      </c>
      <c r="K45" s="9" t="s">
        <v>21</v>
      </c>
      <c r="L45" s="9">
        <v>2022</v>
      </c>
      <c r="M45" s="11" t="s">
        <v>22</v>
      </c>
      <c r="N45" s="7" t="s">
        <v>23</v>
      </c>
      <c r="P45" s="8" t="s">
        <v>24</v>
      </c>
    </row>
    <row r="46" spans="2:16" ht="13.5" customHeight="1">
      <c r="B46" s="4" t="s">
        <v>154</v>
      </c>
      <c r="C46" s="4" t="s">
        <v>15</v>
      </c>
      <c r="D46" s="4" t="s">
        <v>16</v>
      </c>
      <c r="E46" s="5" t="s">
        <v>155</v>
      </c>
      <c r="F46" s="4" t="s">
        <v>18</v>
      </c>
      <c r="G46" s="4" t="s">
        <v>156</v>
      </c>
      <c r="H46" s="4" t="s">
        <v>157</v>
      </c>
      <c r="I46" s="4"/>
      <c r="J46" s="4" t="s">
        <v>153</v>
      </c>
      <c r="K46" s="4" t="s">
        <v>21</v>
      </c>
      <c r="L46" s="4">
        <v>2022</v>
      </c>
      <c r="M46" s="6" t="s">
        <v>24</v>
      </c>
      <c r="N46" s="7" t="s">
        <v>23</v>
      </c>
      <c r="P46" s="8" t="s">
        <v>24</v>
      </c>
    </row>
    <row r="47" spans="2:16" ht="13.5" customHeight="1">
      <c r="B47" s="9" t="s">
        <v>158</v>
      </c>
      <c r="C47" s="9" t="s">
        <v>15</v>
      </c>
      <c r="D47" s="9" t="s">
        <v>16</v>
      </c>
      <c r="E47" s="10" t="s">
        <v>152</v>
      </c>
      <c r="F47" s="9" t="s">
        <v>18</v>
      </c>
      <c r="G47" s="9" t="s">
        <v>156</v>
      </c>
      <c r="H47" s="9" t="s">
        <v>58</v>
      </c>
      <c r="I47" s="9"/>
      <c r="J47" s="9" t="s">
        <v>153</v>
      </c>
      <c r="K47" s="9" t="s">
        <v>21</v>
      </c>
      <c r="L47" s="9">
        <v>2022</v>
      </c>
      <c r="M47" s="11" t="s">
        <v>24</v>
      </c>
      <c r="N47" s="7" t="s">
        <v>23</v>
      </c>
      <c r="P47" s="8" t="s">
        <v>24</v>
      </c>
    </row>
    <row r="48" spans="2:16" ht="13.5" customHeight="1">
      <c r="B48" s="4" t="s">
        <v>159</v>
      </c>
      <c r="C48" s="4" t="s">
        <v>15</v>
      </c>
      <c r="D48" s="4" t="s">
        <v>16</v>
      </c>
      <c r="E48" s="5" t="s">
        <v>160</v>
      </c>
      <c r="F48" s="4" t="s">
        <v>18</v>
      </c>
      <c r="G48" s="4" t="s">
        <v>161</v>
      </c>
      <c r="H48" s="4" t="s">
        <v>105</v>
      </c>
      <c r="I48" s="4"/>
      <c r="J48" s="4" t="s">
        <v>162</v>
      </c>
      <c r="K48" s="4" t="s">
        <v>21</v>
      </c>
      <c r="L48" s="4">
        <v>2022</v>
      </c>
      <c r="M48" s="6" t="s">
        <v>22</v>
      </c>
      <c r="N48" s="7" t="s">
        <v>23</v>
      </c>
      <c r="P48" s="8" t="s">
        <v>24</v>
      </c>
    </row>
    <row r="49" spans="1:16" ht="13.5" customHeight="1">
      <c r="B49" s="9" t="s">
        <v>163</v>
      </c>
      <c r="C49" s="9" t="s">
        <v>15</v>
      </c>
      <c r="D49" s="9" t="s">
        <v>16</v>
      </c>
      <c r="E49" s="10" t="s">
        <v>164</v>
      </c>
      <c r="F49" s="9" t="s">
        <v>18</v>
      </c>
      <c r="G49" s="9" t="s">
        <v>156</v>
      </c>
      <c r="H49" s="9" t="s">
        <v>58</v>
      </c>
      <c r="I49" s="9"/>
      <c r="J49" s="9" t="s">
        <v>165</v>
      </c>
      <c r="K49" s="9" t="s">
        <v>21</v>
      </c>
      <c r="L49" s="9">
        <v>2022</v>
      </c>
      <c r="M49" s="11" t="s">
        <v>24</v>
      </c>
      <c r="N49" s="7" t="s">
        <v>23</v>
      </c>
      <c r="P49" s="8" t="s">
        <v>24</v>
      </c>
    </row>
    <row r="50" spans="1:16" ht="13.5" customHeight="1">
      <c r="B50" s="4" t="s">
        <v>166</v>
      </c>
      <c r="C50" s="4" t="s">
        <v>15</v>
      </c>
      <c r="D50" s="4" t="s">
        <v>16</v>
      </c>
      <c r="E50" s="5" t="s">
        <v>167</v>
      </c>
      <c r="F50" s="4" t="s">
        <v>18</v>
      </c>
      <c r="G50" s="4" t="s">
        <v>31</v>
      </c>
      <c r="H50" s="4" t="s">
        <v>141</v>
      </c>
      <c r="I50" s="4"/>
      <c r="J50" s="4" t="s">
        <v>168</v>
      </c>
      <c r="K50" s="4" t="s">
        <v>21</v>
      </c>
      <c r="L50" s="4">
        <v>2022</v>
      </c>
      <c r="M50" s="6" t="s">
        <v>22</v>
      </c>
      <c r="N50" s="7" t="s">
        <v>23</v>
      </c>
      <c r="P50" s="8" t="s">
        <v>24</v>
      </c>
    </row>
    <row r="51" spans="1:16" ht="13.5" customHeight="1">
      <c r="B51" s="9" t="s">
        <v>169</v>
      </c>
      <c r="C51" s="9" t="s">
        <v>15</v>
      </c>
      <c r="D51" s="9" t="s">
        <v>16</v>
      </c>
      <c r="E51" s="10" t="s">
        <v>170</v>
      </c>
      <c r="F51" s="9" t="s">
        <v>18</v>
      </c>
      <c r="G51" s="9" t="s">
        <v>71</v>
      </c>
      <c r="H51" s="9" t="s">
        <v>171</v>
      </c>
      <c r="I51" s="9"/>
      <c r="J51" s="9" t="s">
        <v>165</v>
      </c>
      <c r="K51" s="9" t="s">
        <v>21</v>
      </c>
      <c r="L51" s="9">
        <v>2022</v>
      </c>
      <c r="M51" s="11" t="s">
        <v>22</v>
      </c>
      <c r="N51" s="7" t="s">
        <v>23</v>
      </c>
      <c r="P51" s="8" t="s">
        <v>24</v>
      </c>
    </row>
    <row r="52" spans="1:16" ht="13.5" customHeight="1">
      <c r="B52" s="4" t="s">
        <v>172</v>
      </c>
      <c r="C52" s="4" t="s">
        <v>15</v>
      </c>
      <c r="D52" s="4" t="s">
        <v>16</v>
      </c>
      <c r="E52" s="5" t="s">
        <v>173</v>
      </c>
      <c r="F52" s="4" t="s">
        <v>18</v>
      </c>
      <c r="G52" s="4" t="s">
        <v>71</v>
      </c>
      <c r="H52" s="4" t="s">
        <v>105</v>
      </c>
      <c r="I52" s="4"/>
      <c r="J52" s="4" t="s">
        <v>90</v>
      </c>
      <c r="K52" s="4" t="s">
        <v>21</v>
      </c>
      <c r="L52" s="4">
        <v>2022</v>
      </c>
      <c r="M52" s="6" t="s">
        <v>43</v>
      </c>
      <c r="N52" s="7" t="s">
        <v>23</v>
      </c>
      <c r="P52" s="8" t="s">
        <v>43</v>
      </c>
    </row>
    <row r="53" spans="1:16" ht="13.5" customHeight="1">
      <c r="B53" s="9" t="s">
        <v>174</v>
      </c>
      <c r="C53" s="9" t="s">
        <v>15</v>
      </c>
      <c r="D53" s="9" t="s">
        <v>16</v>
      </c>
      <c r="E53" s="10" t="s">
        <v>175</v>
      </c>
      <c r="F53" s="9" t="s">
        <v>18</v>
      </c>
      <c r="G53" s="9" t="s">
        <v>176</v>
      </c>
      <c r="H53" s="9" t="s">
        <v>176</v>
      </c>
      <c r="I53" s="9"/>
      <c r="J53" s="9" t="s">
        <v>177</v>
      </c>
      <c r="K53" s="9" t="s">
        <v>21</v>
      </c>
      <c r="L53" s="9">
        <v>2022</v>
      </c>
      <c r="M53" s="11" t="s">
        <v>22</v>
      </c>
      <c r="N53" s="7" t="s">
        <v>23</v>
      </c>
      <c r="P53" s="8" t="s">
        <v>24</v>
      </c>
    </row>
    <row r="54" spans="1:16" ht="13.5" customHeight="1">
      <c r="B54" s="4" t="s">
        <v>178</v>
      </c>
      <c r="C54" s="4" t="s">
        <v>15</v>
      </c>
      <c r="D54" s="4" t="s">
        <v>16</v>
      </c>
      <c r="E54" s="5" t="s">
        <v>179</v>
      </c>
      <c r="F54" s="4" t="s">
        <v>18</v>
      </c>
      <c r="G54" s="4" t="s">
        <v>71</v>
      </c>
      <c r="H54" s="4" t="s">
        <v>171</v>
      </c>
      <c r="I54" s="4"/>
      <c r="J54" s="4" t="s">
        <v>180</v>
      </c>
      <c r="K54" s="4" t="s">
        <v>21</v>
      </c>
      <c r="L54" s="4">
        <v>2022</v>
      </c>
      <c r="M54" s="6" t="s">
        <v>43</v>
      </c>
      <c r="N54" s="7" t="s">
        <v>23</v>
      </c>
      <c r="P54" s="8" t="s">
        <v>43</v>
      </c>
    </row>
    <row r="55" spans="1:16" ht="13.5" customHeight="1">
      <c r="B55" s="9" t="s">
        <v>181</v>
      </c>
      <c r="C55" s="9" t="s">
        <v>15</v>
      </c>
      <c r="D55" s="9" t="s">
        <v>16</v>
      </c>
      <c r="E55" s="10" t="s">
        <v>182</v>
      </c>
      <c r="F55" s="9" t="s">
        <v>18</v>
      </c>
      <c r="G55" s="9" t="s">
        <v>156</v>
      </c>
      <c r="H55" s="9" t="s">
        <v>183</v>
      </c>
      <c r="I55" s="9"/>
      <c r="J55" s="9" t="s">
        <v>184</v>
      </c>
      <c r="K55" s="9" t="s">
        <v>21</v>
      </c>
      <c r="L55" s="9">
        <v>2022</v>
      </c>
      <c r="M55" s="11" t="s">
        <v>24</v>
      </c>
      <c r="N55" s="7" t="s">
        <v>23</v>
      </c>
      <c r="P55" s="8" t="s">
        <v>24</v>
      </c>
    </row>
    <row r="56" spans="1:16" ht="13.5" customHeight="1">
      <c r="B56" s="4" t="s">
        <v>185</v>
      </c>
      <c r="C56" s="4" t="s">
        <v>15</v>
      </c>
      <c r="D56" s="4" t="s">
        <v>16</v>
      </c>
      <c r="E56" s="5" t="s">
        <v>186</v>
      </c>
      <c r="F56" s="4" t="s">
        <v>18</v>
      </c>
      <c r="G56" s="4" t="s">
        <v>129</v>
      </c>
      <c r="H56" s="4" t="s">
        <v>130</v>
      </c>
      <c r="I56" s="4"/>
      <c r="J56" s="4" t="s">
        <v>187</v>
      </c>
      <c r="K56" s="4" t="s">
        <v>21</v>
      </c>
      <c r="L56" s="4">
        <v>2022</v>
      </c>
      <c r="M56" s="6" t="s">
        <v>22</v>
      </c>
      <c r="N56" s="7" t="s">
        <v>23</v>
      </c>
      <c r="P56" s="8" t="s">
        <v>24</v>
      </c>
    </row>
    <row r="57" spans="1:16" ht="13.5" customHeight="1">
      <c r="B57" s="9" t="s">
        <v>188</v>
      </c>
      <c r="C57" s="9" t="s">
        <v>15</v>
      </c>
      <c r="D57" s="9" t="s">
        <v>16</v>
      </c>
      <c r="E57" s="10" t="s">
        <v>189</v>
      </c>
      <c r="F57" s="9" t="s">
        <v>18</v>
      </c>
      <c r="G57" s="9" t="s">
        <v>31</v>
      </c>
      <c r="H57" s="9" t="s">
        <v>141</v>
      </c>
      <c r="I57" s="9"/>
      <c r="J57" s="9" t="s">
        <v>190</v>
      </c>
      <c r="K57" s="9" t="s">
        <v>21</v>
      </c>
      <c r="L57" s="9">
        <v>2022</v>
      </c>
      <c r="M57" s="11" t="s">
        <v>22</v>
      </c>
      <c r="N57" s="7" t="s">
        <v>23</v>
      </c>
      <c r="P57" s="8" t="s">
        <v>24</v>
      </c>
    </row>
    <row r="58" spans="1:16" ht="13.5" customHeight="1">
      <c r="B58" s="4" t="s">
        <v>191</v>
      </c>
      <c r="C58" s="4" t="s">
        <v>15</v>
      </c>
      <c r="D58" s="4" t="s">
        <v>16</v>
      </c>
      <c r="E58" s="5" t="s">
        <v>192</v>
      </c>
      <c r="F58" s="4" t="s">
        <v>18</v>
      </c>
      <c r="G58" s="4" t="s">
        <v>31</v>
      </c>
      <c r="H58" s="4" t="s">
        <v>141</v>
      </c>
      <c r="I58" s="4"/>
      <c r="J58" s="4" t="s">
        <v>184</v>
      </c>
      <c r="K58" s="4" t="s">
        <v>21</v>
      </c>
      <c r="L58" s="4">
        <v>2022</v>
      </c>
      <c r="M58" s="6" t="s">
        <v>22</v>
      </c>
      <c r="N58" s="7" t="s">
        <v>23</v>
      </c>
      <c r="P58" s="8" t="s">
        <v>24</v>
      </c>
    </row>
    <row r="59" spans="1:16" ht="13.5" customHeight="1">
      <c r="B59" s="9" t="s">
        <v>193</v>
      </c>
      <c r="C59" s="9" t="s">
        <v>15</v>
      </c>
      <c r="D59" s="9" t="s">
        <v>16</v>
      </c>
      <c r="E59" s="10" t="s">
        <v>194</v>
      </c>
      <c r="F59" s="9" t="s">
        <v>18</v>
      </c>
      <c r="G59" s="9" t="s">
        <v>129</v>
      </c>
      <c r="H59" s="9" t="s">
        <v>195</v>
      </c>
      <c r="I59" s="9"/>
      <c r="J59" s="9" t="s">
        <v>196</v>
      </c>
      <c r="K59" s="9" t="s">
        <v>21</v>
      </c>
      <c r="L59" s="9">
        <v>2022</v>
      </c>
      <c r="M59" s="11" t="s">
        <v>22</v>
      </c>
      <c r="N59" s="7" t="s">
        <v>23</v>
      </c>
      <c r="P59" s="8" t="s">
        <v>24</v>
      </c>
    </row>
    <row r="60" spans="1:16" ht="13.5" customHeight="1">
      <c r="B60" s="4" t="s">
        <v>197</v>
      </c>
      <c r="C60" s="4" t="s">
        <v>15</v>
      </c>
      <c r="D60" s="4" t="s">
        <v>16</v>
      </c>
      <c r="E60" s="5" t="s">
        <v>198</v>
      </c>
      <c r="F60" s="4" t="s">
        <v>18</v>
      </c>
      <c r="G60" s="4" t="s">
        <v>176</v>
      </c>
      <c r="H60" s="4" t="s">
        <v>176</v>
      </c>
      <c r="I60" s="4"/>
      <c r="J60" s="4" t="s">
        <v>126</v>
      </c>
      <c r="K60" s="4" t="s">
        <v>21</v>
      </c>
      <c r="L60" s="4">
        <v>2022</v>
      </c>
      <c r="M60" s="6" t="s">
        <v>22</v>
      </c>
      <c r="N60" s="7" t="s">
        <v>23</v>
      </c>
      <c r="P60" s="8" t="s">
        <v>24</v>
      </c>
    </row>
    <row r="61" spans="1:16" ht="13.5" customHeight="1">
      <c r="A61" s="12"/>
      <c r="B61" s="9" t="s">
        <v>199</v>
      </c>
      <c r="C61" s="9" t="s">
        <v>15</v>
      </c>
      <c r="D61" s="9" t="s">
        <v>16</v>
      </c>
      <c r="E61" s="10" t="s">
        <v>200</v>
      </c>
      <c r="F61" s="9" t="s">
        <v>18</v>
      </c>
      <c r="G61" s="9" t="s">
        <v>156</v>
      </c>
      <c r="H61" s="9" t="s">
        <v>58</v>
      </c>
      <c r="I61" s="9"/>
      <c r="J61" s="9" t="s">
        <v>201</v>
      </c>
      <c r="K61" s="9" t="s">
        <v>21</v>
      </c>
      <c r="L61" s="9">
        <v>2022</v>
      </c>
      <c r="M61" s="11" t="s">
        <v>22</v>
      </c>
      <c r="N61" s="7" t="s">
        <v>23</v>
      </c>
      <c r="P61" s="8" t="s">
        <v>24</v>
      </c>
    </row>
    <row r="62" spans="1:16" ht="13.5" customHeight="1">
      <c r="A62" s="12"/>
      <c r="B62" s="4" t="s">
        <v>202</v>
      </c>
      <c r="C62" s="4" t="s">
        <v>15</v>
      </c>
      <c r="D62" s="4" t="s">
        <v>16</v>
      </c>
      <c r="E62" s="5" t="s">
        <v>203</v>
      </c>
      <c r="F62" s="4" t="s">
        <v>18</v>
      </c>
      <c r="G62" s="4" t="s">
        <v>156</v>
      </c>
      <c r="H62" s="4" t="s">
        <v>58</v>
      </c>
      <c r="I62" s="4"/>
      <c r="J62" s="4" t="s">
        <v>204</v>
      </c>
      <c r="K62" s="4" t="s">
        <v>21</v>
      </c>
      <c r="L62" s="4">
        <v>2022</v>
      </c>
      <c r="M62" s="6" t="s">
        <v>22</v>
      </c>
      <c r="N62" s="7" t="s">
        <v>23</v>
      </c>
      <c r="P62" s="8" t="s">
        <v>24</v>
      </c>
    </row>
    <row r="63" spans="1:16" ht="13.5" customHeight="1">
      <c r="B63" s="9" t="s">
        <v>205</v>
      </c>
      <c r="C63" s="9" t="s">
        <v>15</v>
      </c>
      <c r="D63" s="9" t="s">
        <v>16</v>
      </c>
      <c r="E63" s="10" t="s">
        <v>206</v>
      </c>
      <c r="F63" s="9" t="s">
        <v>18</v>
      </c>
      <c r="G63" s="9" t="s">
        <v>19</v>
      </c>
      <c r="H63" s="9" t="s">
        <v>83</v>
      </c>
      <c r="I63" s="9"/>
      <c r="J63" s="9" t="s">
        <v>207</v>
      </c>
      <c r="K63" s="9" t="s">
        <v>21</v>
      </c>
      <c r="L63" s="9">
        <v>2022</v>
      </c>
      <c r="M63" s="11" t="s">
        <v>28</v>
      </c>
      <c r="N63" s="7" t="s">
        <v>23</v>
      </c>
      <c r="P63" s="8" t="s">
        <v>28</v>
      </c>
    </row>
    <row r="64" spans="1:16" ht="13.5" customHeight="1">
      <c r="B64" s="4" t="s">
        <v>208</v>
      </c>
      <c r="C64" s="4" t="s">
        <v>15</v>
      </c>
      <c r="D64" s="4" t="s">
        <v>16</v>
      </c>
      <c r="E64" s="5" t="s">
        <v>209</v>
      </c>
      <c r="F64" s="4" t="s">
        <v>18</v>
      </c>
      <c r="G64" s="4" t="s">
        <v>71</v>
      </c>
      <c r="H64" s="4" t="s">
        <v>171</v>
      </c>
      <c r="I64" s="4"/>
      <c r="J64" s="4" t="s">
        <v>210</v>
      </c>
      <c r="K64" s="4" t="s">
        <v>21</v>
      </c>
      <c r="L64" s="4">
        <v>2022</v>
      </c>
      <c r="M64" s="6" t="s">
        <v>22</v>
      </c>
      <c r="N64" s="7" t="s">
        <v>23</v>
      </c>
      <c r="P64" s="8" t="s">
        <v>22</v>
      </c>
    </row>
    <row r="65" spans="2:16" ht="13.5" customHeight="1">
      <c r="B65" s="9" t="s">
        <v>211</v>
      </c>
      <c r="C65" s="9" t="s">
        <v>15</v>
      </c>
      <c r="D65" s="9" t="s">
        <v>16</v>
      </c>
      <c r="E65" s="10" t="s">
        <v>212</v>
      </c>
      <c r="F65" s="9" t="s">
        <v>18</v>
      </c>
      <c r="G65" s="9" t="s">
        <v>129</v>
      </c>
      <c r="H65" s="9" t="s">
        <v>130</v>
      </c>
      <c r="I65" s="9"/>
      <c r="J65" s="9" t="s">
        <v>145</v>
      </c>
      <c r="K65" s="9" t="s">
        <v>21</v>
      </c>
      <c r="L65" s="9">
        <v>2022</v>
      </c>
      <c r="M65" s="11" t="s">
        <v>22</v>
      </c>
      <c r="N65" s="7" t="s">
        <v>23</v>
      </c>
      <c r="P65" s="8" t="s">
        <v>24</v>
      </c>
    </row>
    <row r="66" spans="2:16" ht="13.5" customHeight="1">
      <c r="B66" s="4" t="s">
        <v>213</v>
      </c>
      <c r="C66" s="4" t="s">
        <v>15</v>
      </c>
      <c r="D66" s="4" t="s">
        <v>16</v>
      </c>
      <c r="E66" s="5" t="s">
        <v>214</v>
      </c>
      <c r="F66" s="4" t="s">
        <v>18</v>
      </c>
      <c r="G66" s="4" t="s">
        <v>121</v>
      </c>
      <c r="H66" s="4" t="s">
        <v>157</v>
      </c>
      <c r="I66" s="4"/>
      <c r="J66" s="4" t="s">
        <v>215</v>
      </c>
      <c r="K66" s="4" t="s">
        <v>21</v>
      </c>
      <c r="L66" s="4">
        <v>2022</v>
      </c>
      <c r="M66" s="6" t="s">
        <v>22</v>
      </c>
      <c r="N66" s="7" t="s">
        <v>23</v>
      </c>
      <c r="P66" s="8" t="s">
        <v>24</v>
      </c>
    </row>
    <row r="67" spans="2:16" ht="13.5" customHeight="1">
      <c r="B67" s="9" t="s">
        <v>216</v>
      </c>
      <c r="C67" s="9" t="s">
        <v>15</v>
      </c>
      <c r="D67" s="9" t="s">
        <v>16</v>
      </c>
      <c r="E67" s="10" t="s">
        <v>217</v>
      </c>
      <c r="F67" s="9" t="s">
        <v>18</v>
      </c>
      <c r="G67" s="9" t="s">
        <v>129</v>
      </c>
      <c r="H67" s="9" t="s">
        <v>130</v>
      </c>
      <c r="I67" s="9"/>
      <c r="J67" s="9" t="s">
        <v>218</v>
      </c>
      <c r="K67" s="9" t="s">
        <v>21</v>
      </c>
      <c r="L67" s="9">
        <v>2022</v>
      </c>
      <c r="M67" s="11" t="s">
        <v>22</v>
      </c>
      <c r="N67" s="7" t="s">
        <v>23</v>
      </c>
      <c r="P67" s="8" t="s">
        <v>24</v>
      </c>
    </row>
    <row r="68" spans="2:16" ht="13.5" customHeight="1">
      <c r="B68" s="4" t="s">
        <v>219</v>
      </c>
      <c r="C68" s="4" t="s">
        <v>15</v>
      </c>
      <c r="D68" s="4" t="s">
        <v>16</v>
      </c>
      <c r="E68" s="5" t="s">
        <v>220</v>
      </c>
      <c r="F68" s="4" t="s">
        <v>18</v>
      </c>
      <c r="G68" s="4" t="s">
        <v>71</v>
      </c>
      <c r="H68" s="4" t="s">
        <v>105</v>
      </c>
      <c r="I68" s="4"/>
      <c r="J68" s="4" t="s">
        <v>99</v>
      </c>
      <c r="K68" s="4" t="s">
        <v>21</v>
      </c>
      <c r="L68" s="4">
        <v>2022</v>
      </c>
      <c r="M68" s="6" t="s">
        <v>22</v>
      </c>
      <c r="N68" s="7" t="s">
        <v>23</v>
      </c>
      <c r="P68" s="8" t="s">
        <v>22</v>
      </c>
    </row>
    <row r="69" spans="2:16" ht="13.5" customHeight="1">
      <c r="B69" s="9" t="s">
        <v>221</v>
      </c>
      <c r="C69" s="9" t="s">
        <v>15</v>
      </c>
      <c r="D69" s="9" t="s">
        <v>16</v>
      </c>
      <c r="E69" s="10" t="s">
        <v>222</v>
      </c>
      <c r="F69" s="9" t="s">
        <v>18</v>
      </c>
      <c r="G69" s="9" t="s">
        <v>109</v>
      </c>
      <c r="H69" s="9" t="s">
        <v>58</v>
      </c>
      <c r="I69" s="9"/>
      <c r="J69" s="9" t="s">
        <v>223</v>
      </c>
      <c r="K69" s="9" t="s">
        <v>21</v>
      </c>
      <c r="L69" s="9">
        <v>2022</v>
      </c>
      <c r="M69" s="11" t="s">
        <v>28</v>
      </c>
      <c r="N69" s="7" t="s">
        <v>23</v>
      </c>
      <c r="P69" s="8" t="s">
        <v>28</v>
      </c>
    </row>
    <row r="70" spans="2:16" ht="13.5" customHeight="1">
      <c r="B70" s="4" t="s">
        <v>224</v>
      </c>
      <c r="C70" s="4" t="s">
        <v>15</v>
      </c>
      <c r="D70" s="4" t="s">
        <v>16</v>
      </c>
      <c r="E70" s="5" t="s">
        <v>225</v>
      </c>
      <c r="F70" s="4" t="s">
        <v>18</v>
      </c>
      <c r="G70" s="4" t="s">
        <v>176</v>
      </c>
      <c r="H70" s="4" t="s">
        <v>176</v>
      </c>
      <c r="I70" s="4"/>
      <c r="J70" s="4" t="s">
        <v>226</v>
      </c>
      <c r="K70" s="4" t="s">
        <v>21</v>
      </c>
      <c r="L70" s="4">
        <v>2022</v>
      </c>
      <c r="M70" s="6" t="s">
        <v>22</v>
      </c>
      <c r="N70" s="7" t="s">
        <v>23</v>
      </c>
      <c r="P70" s="8" t="s">
        <v>24</v>
      </c>
    </row>
    <row r="71" spans="2:16" ht="13.5" customHeight="1">
      <c r="B71" s="9" t="s">
        <v>227</v>
      </c>
      <c r="C71" s="9" t="s">
        <v>15</v>
      </c>
      <c r="D71" s="9" t="s">
        <v>16</v>
      </c>
      <c r="E71" s="10" t="s">
        <v>228</v>
      </c>
      <c r="F71" s="9" t="s">
        <v>18</v>
      </c>
      <c r="G71" s="9" t="s">
        <v>129</v>
      </c>
      <c r="H71" s="9" t="s">
        <v>195</v>
      </c>
      <c r="I71" s="9"/>
      <c r="J71" s="9" t="s">
        <v>229</v>
      </c>
      <c r="K71" s="9" t="s">
        <v>21</v>
      </c>
      <c r="L71" s="9">
        <v>2022</v>
      </c>
      <c r="M71" s="11" t="s">
        <v>22</v>
      </c>
      <c r="N71" s="7" t="s">
        <v>23</v>
      </c>
      <c r="P71" s="8" t="s">
        <v>24</v>
      </c>
    </row>
    <row r="72" spans="2:16" ht="13.5" customHeight="1">
      <c r="B72" s="4" t="s">
        <v>230</v>
      </c>
      <c r="C72" s="4" t="s">
        <v>15</v>
      </c>
      <c r="D72" s="4" t="s">
        <v>16</v>
      </c>
      <c r="E72" s="5" t="s">
        <v>231</v>
      </c>
      <c r="F72" s="4" t="s">
        <v>18</v>
      </c>
      <c r="G72" s="4" t="s">
        <v>129</v>
      </c>
      <c r="H72" s="4" t="s">
        <v>195</v>
      </c>
      <c r="I72" s="4"/>
      <c r="J72" s="4" t="s">
        <v>232</v>
      </c>
      <c r="K72" s="4" t="s">
        <v>21</v>
      </c>
      <c r="L72" s="4">
        <v>2022</v>
      </c>
      <c r="M72" s="6" t="s">
        <v>22</v>
      </c>
      <c r="N72" s="7" t="s">
        <v>23</v>
      </c>
      <c r="P72" s="8" t="s">
        <v>24</v>
      </c>
    </row>
    <row r="73" spans="2:16" ht="13.5" customHeight="1">
      <c r="B73" s="9" t="s">
        <v>233</v>
      </c>
      <c r="C73" s="9" t="s">
        <v>15</v>
      </c>
      <c r="D73" s="9" t="s">
        <v>16</v>
      </c>
      <c r="E73" s="10" t="s">
        <v>234</v>
      </c>
      <c r="F73" s="9" t="s">
        <v>18</v>
      </c>
      <c r="G73" s="9" t="s">
        <v>156</v>
      </c>
      <c r="H73" s="9" t="s">
        <v>58</v>
      </c>
      <c r="I73" s="9"/>
      <c r="J73" s="9" t="s">
        <v>235</v>
      </c>
      <c r="K73" s="9" t="s">
        <v>21</v>
      </c>
      <c r="L73" s="9">
        <v>2022</v>
      </c>
      <c r="M73" s="11" t="s">
        <v>22</v>
      </c>
      <c r="N73" s="7" t="s">
        <v>23</v>
      </c>
      <c r="P73" s="8" t="s">
        <v>24</v>
      </c>
    </row>
    <row r="74" spans="2:16" ht="13.5" customHeight="1">
      <c r="B74" s="4" t="s">
        <v>236</v>
      </c>
      <c r="C74" s="4" t="s">
        <v>15</v>
      </c>
      <c r="D74" s="4" t="s">
        <v>16</v>
      </c>
      <c r="E74" s="5" t="s">
        <v>222</v>
      </c>
      <c r="F74" s="4" t="s">
        <v>18</v>
      </c>
      <c r="G74" s="4" t="s">
        <v>156</v>
      </c>
      <c r="H74" s="4" t="s">
        <v>58</v>
      </c>
      <c r="I74" s="4"/>
      <c r="J74" s="4" t="s">
        <v>237</v>
      </c>
      <c r="K74" s="4" t="s">
        <v>21</v>
      </c>
      <c r="L74" s="4">
        <v>2022</v>
      </c>
      <c r="M74" s="6" t="s">
        <v>22</v>
      </c>
      <c r="N74" s="7" t="s">
        <v>23</v>
      </c>
      <c r="P74" s="8" t="s">
        <v>22</v>
      </c>
    </row>
    <row r="75" spans="2:16" ht="13.5" customHeight="1">
      <c r="B75" s="9" t="s">
        <v>238</v>
      </c>
      <c r="C75" s="9" t="s">
        <v>15</v>
      </c>
      <c r="D75" s="9" t="s">
        <v>16</v>
      </c>
      <c r="E75" s="10" t="s">
        <v>239</v>
      </c>
      <c r="F75" s="9" t="s">
        <v>18</v>
      </c>
      <c r="G75" s="9" t="s">
        <v>31</v>
      </c>
      <c r="H75" s="9" t="s">
        <v>157</v>
      </c>
      <c r="I75" s="9"/>
      <c r="J75" s="9" t="s">
        <v>240</v>
      </c>
      <c r="K75" s="9" t="s">
        <v>21</v>
      </c>
      <c r="L75" s="9">
        <v>2022</v>
      </c>
      <c r="M75" s="11" t="s">
        <v>22</v>
      </c>
      <c r="N75" s="7" t="s">
        <v>23</v>
      </c>
      <c r="P75" s="8" t="s">
        <v>24</v>
      </c>
    </row>
    <row r="76" spans="2:16" ht="13.5" customHeight="1">
      <c r="B76" s="4" t="s">
        <v>241</v>
      </c>
      <c r="C76" s="4" t="s">
        <v>15</v>
      </c>
      <c r="D76" s="4" t="s">
        <v>16</v>
      </c>
      <c r="E76" s="5" t="s">
        <v>242</v>
      </c>
      <c r="F76" s="4" t="s">
        <v>18</v>
      </c>
      <c r="G76" s="4" t="s">
        <v>71</v>
      </c>
      <c r="H76" s="4" t="s">
        <v>105</v>
      </c>
      <c r="I76" s="4"/>
      <c r="J76" s="4" t="s">
        <v>243</v>
      </c>
      <c r="K76" s="4" t="s">
        <v>21</v>
      </c>
      <c r="L76" s="4">
        <v>2022</v>
      </c>
      <c r="M76" s="6" t="s">
        <v>43</v>
      </c>
      <c r="N76" s="7" t="s">
        <v>23</v>
      </c>
      <c r="P76" s="8" t="s">
        <v>43</v>
      </c>
    </row>
    <row r="77" spans="2:16" ht="13.5" customHeight="1">
      <c r="B77" s="9" t="s">
        <v>244</v>
      </c>
      <c r="C77" s="9" t="s">
        <v>15</v>
      </c>
      <c r="D77" s="9" t="s">
        <v>16</v>
      </c>
      <c r="E77" s="10" t="s">
        <v>209</v>
      </c>
      <c r="F77" s="9" t="s">
        <v>18</v>
      </c>
      <c r="G77" s="9" t="s">
        <v>71</v>
      </c>
      <c r="H77" s="9" t="s">
        <v>171</v>
      </c>
      <c r="I77" s="9"/>
      <c r="J77" s="9" t="s">
        <v>245</v>
      </c>
      <c r="K77" s="9" t="s">
        <v>21</v>
      </c>
      <c r="L77" s="9">
        <v>2022</v>
      </c>
      <c r="M77" s="11" t="s">
        <v>22</v>
      </c>
      <c r="N77" s="7" t="s">
        <v>23</v>
      </c>
      <c r="P77" s="8" t="s">
        <v>24</v>
      </c>
    </row>
    <row r="78" spans="2:16" ht="13.5" customHeight="1">
      <c r="B78" s="4" t="s">
        <v>246</v>
      </c>
      <c r="C78" s="4" t="s">
        <v>15</v>
      </c>
      <c r="D78" s="4" t="s">
        <v>16</v>
      </c>
      <c r="E78" s="5" t="s">
        <v>247</v>
      </c>
      <c r="F78" s="4" t="s">
        <v>18</v>
      </c>
      <c r="G78" s="4" t="s">
        <v>71</v>
      </c>
      <c r="H78" s="4" t="s">
        <v>105</v>
      </c>
      <c r="I78" s="4"/>
      <c r="J78" s="4" t="s">
        <v>248</v>
      </c>
      <c r="K78" s="4" t="s">
        <v>21</v>
      </c>
      <c r="L78" s="4">
        <v>2022</v>
      </c>
      <c r="M78" s="6" t="s">
        <v>22</v>
      </c>
      <c r="N78" s="7" t="s">
        <v>23</v>
      </c>
      <c r="P78" s="8" t="s">
        <v>24</v>
      </c>
    </row>
    <row r="79" spans="2:16" ht="13.5" customHeight="1">
      <c r="B79" s="9" t="s">
        <v>249</v>
      </c>
      <c r="C79" s="9" t="s">
        <v>15</v>
      </c>
      <c r="D79" s="9" t="s">
        <v>16</v>
      </c>
      <c r="E79" s="10" t="s">
        <v>250</v>
      </c>
      <c r="F79" s="9" t="s">
        <v>18</v>
      </c>
      <c r="G79" s="9" t="s">
        <v>129</v>
      </c>
      <c r="H79" s="9" t="s">
        <v>195</v>
      </c>
      <c r="I79" s="9"/>
      <c r="J79" s="9" t="s">
        <v>251</v>
      </c>
      <c r="K79" s="9" t="s">
        <v>21</v>
      </c>
      <c r="L79" s="9">
        <v>2022</v>
      </c>
      <c r="M79" s="11" t="s">
        <v>22</v>
      </c>
      <c r="N79" s="7" t="s">
        <v>23</v>
      </c>
      <c r="P79" s="8" t="s">
        <v>24</v>
      </c>
    </row>
    <row r="80" spans="2:16" ht="15" customHeight="1">
      <c r="B80" s="4" t="s">
        <v>252</v>
      </c>
      <c r="C80" s="4" t="s">
        <v>15</v>
      </c>
      <c r="D80" s="4" t="s">
        <v>16</v>
      </c>
      <c r="E80" s="5" t="s">
        <v>253</v>
      </c>
      <c r="F80" s="4" t="s">
        <v>18</v>
      </c>
      <c r="G80" s="4" t="s">
        <v>129</v>
      </c>
      <c r="H80" s="4" t="s">
        <v>195</v>
      </c>
      <c r="I80" s="4"/>
      <c r="J80" s="4" t="s">
        <v>229</v>
      </c>
      <c r="K80" s="4" t="s">
        <v>21</v>
      </c>
      <c r="L80" s="4">
        <v>2022</v>
      </c>
      <c r="M80" s="6" t="s">
        <v>22</v>
      </c>
      <c r="N80" s="7" t="s">
        <v>23</v>
      </c>
      <c r="P80" s="8" t="s">
        <v>24</v>
      </c>
    </row>
    <row r="81" spans="2:16" ht="13.5" customHeight="1">
      <c r="B81" s="9" t="s">
        <v>254</v>
      </c>
      <c r="C81" s="9" t="s">
        <v>15</v>
      </c>
      <c r="D81" s="9" t="s">
        <v>16</v>
      </c>
      <c r="E81" s="10" t="s">
        <v>255</v>
      </c>
      <c r="F81" s="9" t="s">
        <v>18</v>
      </c>
      <c r="G81" s="9" t="s">
        <v>129</v>
      </c>
      <c r="H81" s="9" t="s">
        <v>130</v>
      </c>
      <c r="I81" s="9"/>
      <c r="J81" s="9" t="s">
        <v>256</v>
      </c>
      <c r="K81" s="9" t="s">
        <v>21</v>
      </c>
      <c r="L81" s="9">
        <v>2022</v>
      </c>
      <c r="M81" s="11" t="s">
        <v>22</v>
      </c>
      <c r="N81" s="7" t="s">
        <v>23</v>
      </c>
      <c r="P81" s="8" t="s">
        <v>24</v>
      </c>
    </row>
    <row r="82" spans="2:16" ht="13.5" customHeight="1">
      <c r="B82" s="4" t="s">
        <v>257</v>
      </c>
      <c r="C82" s="4" t="s">
        <v>15</v>
      </c>
      <c r="D82" s="4" t="s">
        <v>16</v>
      </c>
      <c r="E82" s="5" t="s">
        <v>258</v>
      </c>
      <c r="F82" s="4" t="s">
        <v>18</v>
      </c>
      <c r="G82" s="4" t="s">
        <v>71</v>
      </c>
      <c r="H82" s="4" t="s">
        <v>171</v>
      </c>
      <c r="I82" s="4"/>
      <c r="J82" s="4" t="s">
        <v>259</v>
      </c>
      <c r="K82" s="4" t="s">
        <v>21</v>
      </c>
      <c r="L82" s="4">
        <v>2022</v>
      </c>
      <c r="M82" s="6" t="s">
        <v>22</v>
      </c>
      <c r="N82" s="7" t="s">
        <v>23</v>
      </c>
      <c r="P82" s="8" t="s">
        <v>24</v>
      </c>
    </row>
    <row r="83" spans="2:16" ht="13.5" customHeight="1">
      <c r="B83" s="9" t="s">
        <v>260</v>
      </c>
      <c r="C83" s="9" t="s">
        <v>15</v>
      </c>
      <c r="D83" s="9" t="s">
        <v>16</v>
      </c>
      <c r="E83" s="10" t="s">
        <v>63</v>
      </c>
      <c r="F83" s="9" t="s">
        <v>18</v>
      </c>
      <c r="G83" s="9" t="s">
        <v>64</v>
      </c>
      <c r="H83" s="9" t="s">
        <v>101</v>
      </c>
      <c r="I83" s="9"/>
      <c r="J83" s="9" t="s">
        <v>261</v>
      </c>
      <c r="K83" s="9" t="s">
        <v>21</v>
      </c>
      <c r="L83" s="9">
        <v>2022</v>
      </c>
      <c r="M83" s="11" t="s">
        <v>53</v>
      </c>
      <c r="N83" s="7" t="s">
        <v>23</v>
      </c>
      <c r="P83" s="8" t="s">
        <v>53</v>
      </c>
    </row>
    <row r="84" spans="2:16" ht="13.5" customHeight="1">
      <c r="B84" s="4" t="s">
        <v>262</v>
      </c>
      <c r="C84" s="4" t="s">
        <v>15</v>
      </c>
      <c r="D84" s="4" t="s">
        <v>16</v>
      </c>
      <c r="E84" s="5" t="s">
        <v>214</v>
      </c>
      <c r="F84" s="4" t="s">
        <v>18</v>
      </c>
      <c r="G84" s="4" t="s">
        <v>121</v>
      </c>
      <c r="H84" s="4" t="s">
        <v>122</v>
      </c>
      <c r="I84" s="4"/>
      <c r="J84" s="4" t="s">
        <v>263</v>
      </c>
      <c r="K84" s="4" t="s">
        <v>21</v>
      </c>
      <c r="L84" s="4">
        <v>2022</v>
      </c>
      <c r="M84" s="6" t="s">
        <v>22</v>
      </c>
      <c r="N84" s="7" t="s">
        <v>23</v>
      </c>
      <c r="P84" s="8" t="s">
        <v>24</v>
      </c>
    </row>
    <row r="85" spans="2:16" ht="13.5" customHeight="1">
      <c r="B85" s="9" t="s">
        <v>264</v>
      </c>
      <c r="C85" s="9" t="s">
        <v>15</v>
      </c>
      <c r="D85" s="9" t="s">
        <v>16</v>
      </c>
      <c r="E85" s="10" t="s">
        <v>265</v>
      </c>
      <c r="F85" s="9" t="s">
        <v>18</v>
      </c>
      <c r="G85" s="9" t="s">
        <v>31</v>
      </c>
      <c r="H85" s="9" t="s">
        <v>32</v>
      </c>
      <c r="I85" s="9"/>
      <c r="J85" s="9" t="s">
        <v>266</v>
      </c>
      <c r="K85" s="9" t="s">
        <v>21</v>
      </c>
      <c r="L85" s="9">
        <v>2022</v>
      </c>
      <c r="M85" s="11" t="s">
        <v>22</v>
      </c>
      <c r="N85" s="7" t="s">
        <v>23</v>
      </c>
      <c r="P85" s="8" t="s">
        <v>22</v>
      </c>
    </row>
    <row r="86" spans="2:16" ht="13.5" customHeight="1">
      <c r="B86" s="4" t="s">
        <v>267</v>
      </c>
      <c r="C86" s="4" t="s">
        <v>15</v>
      </c>
      <c r="D86" s="4" t="s">
        <v>16</v>
      </c>
      <c r="E86" s="5" t="s">
        <v>268</v>
      </c>
      <c r="F86" s="4" t="s">
        <v>18</v>
      </c>
      <c r="G86" s="4" t="s">
        <v>71</v>
      </c>
      <c r="H86" s="4" t="s">
        <v>269</v>
      </c>
      <c r="I86" s="4"/>
      <c r="J86" s="4" t="s">
        <v>270</v>
      </c>
      <c r="K86" s="4" t="s">
        <v>21</v>
      </c>
      <c r="L86" s="4">
        <v>2022</v>
      </c>
      <c r="M86" s="6" t="s">
        <v>22</v>
      </c>
      <c r="N86" s="7" t="s">
        <v>23</v>
      </c>
      <c r="P86" s="8" t="s">
        <v>24</v>
      </c>
    </row>
    <row r="87" spans="2:16" ht="13.5" customHeight="1">
      <c r="B87" s="9" t="s">
        <v>271</v>
      </c>
      <c r="C87" s="9" t="s">
        <v>15</v>
      </c>
      <c r="D87" s="9" t="s">
        <v>16</v>
      </c>
      <c r="E87" s="10" t="s">
        <v>272</v>
      </c>
      <c r="F87" s="9" t="s">
        <v>18</v>
      </c>
      <c r="G87" s="9" t="s">
        <v>129</v>
      </c>
      <c r="H87" s="9" t="s">
        <v>130</v>
      </c>
      <c r="I87" s="9"/>
      <c r="J87" s="9" t="s">
        <v>273</v>
      </c>
      <c r="K87" s="9" t="s">
        <v>21</v>
      </c>
      <c r="L87" s="9">
        <v>2022</v>
      </c>
      <c r="M87" s="11" t="s">
        <v>22</v>
      </c>
      <c r="N87" s="7" t="s">
        <v>23</v>
      </c>
      <c r="P87" s="8" t="s">
        <v>24</v>
      </c>
    </row>
    <row r="88" spans="2:16" ht="13.5" customHeight="1">
      <c r="B88" s="4" t="s">
        <v>274</v>
      </c>
      <c r="C88" s="4" t="s">
        <v>15</v>
      </c>
      <c r="D88" s="4" t="s">
        <v>16</v>
      </c>
      <c r="E88" s="5" t="s">
        <v>209</v>
      </c>
      <c r="F88" s="4" t="s">
        <v>18</v>
      </c>
      <c r="G88" s="4" t="s">
        <v>71</v>
      </c>
      <c r="H88" s="4" t="s">
        <v>171</v>
      </c>
      <c r="I88" s="4"/>
      <c r="J88" s="4" t="s">
        <v>275</v>
      </c>
      <c r="K88" s="4" t="s">
        <v>21</v>
      </c>
      <c r="L88" s="4">
        <v>2022</v>
      </c>
      <c r="M88" s="6" t="s">
        <v>24</v>
      </c>
      <c r="N88" s="7" t="s">
        <v>23</v>
      </c>
      <c r="P88" s="8" t="s">
        <v>24</v>
      </c>
    </row>
    <row r="89" spans="2:16" ht="13.5" customHeight="1">
      <c r="B89" s="9" t="s">
        <v>276</v>
      </c>
      <c r="C89" s="9" t="s">
        <v>15</v>
      </c>
      <c r="D89" s="9" t="s">
        <v>16</v>
      </c>
      <c r="E89" s="10" t="s">
        <v>277</v>
      </c>
      <c r="F89" s="9" t="s">
        <v>18</v>
      </c>
      <c r="G89" s="9" t="s">
        <v>19</v>
      </c>
      <c r="H89" s="9" t="s">
        <v>41</v>
      </c>
      <c r="I89" s="9"/>
      <c r="J89" s="9" t="s">
        <v>278</v>
      </c>
      <c r="K89" s="9" t="s">
        <v>21</v>
      </c>
      <c r="L89" s="9">
        <v>2022</v>
      </c>
      <c r="M89" s="11" t="s">
        <v>28</v>
      </c>
      <c r="N89" s="7" t="s">
        <v>23</v>
      </c>
      <c r="P89" s="8" t="s">
        <v>28</v>
      </c>
    </row>
    <row r="90" spans="2:16" ht="13.5" customHeight="1">
      <c r="B90" s="4" t="s">
        <v>279</v>
      </c>
      <c r="C90" s="4" t="s">
        <v>15</v>
      </c>
      <c r="D90" s="4" t="s">
        <v>16</v>
      </c>
      <c r="E90" s="5" t="s">
        <v>280</v>
      </c>
      <c r="F90" s="4" t="s">
        <v>18</v>
      </c>
      <c r="G90" s="4" t="s">
        <v>71</v>
      </c>
      <c r="H90" s="4" t="s">
        <v>281</v>
      </c>
      <c r="I90" s="4"/>
      <c r="J90" s="4" t="s">
        <v>282</v>
      </c>
      <c r="K90" s="4" t="s">
        <v>21</v>
      </c>
      <c r="L90" s="4">
        <v>2022</v>
      </c>
      <c r="M90" s="6" t="s">
        <v>43</v>
      </c>
      <c r="N90" s="7" t="s">
        <v>23</v>
      </c>
      <c r="P90" s="8" t="s">
        <v>43</v>
      </c>
    </row>
    <row r="91" spans="2:16" ht="13.5" customHeight="1">
      <c r="B91" s="9" t="s">
        <v>283</v>
      </c>
      <c r="C91" s="9" t="s">
        <v>15</v>
      </c>
      <c r="D91" s="9" t="s">
        <v>16</v>
      </c>
      <c r="E91" s="10" t="s">
        <v>284</v>
      </c>
      <c r="F91" s="9" t="s">
        <v>18</v>
      </c>
      <c r="G91" s="9" t="s">
        <v>161</v>
      </c>
      <c r="H91" s="9" t="s">
        <v>161</v>
      </c>
      <c r="I91" s="9"/>
      <c r="J91" s="9" t="s">
        <v>285</v>
      </c>
      <c r="K91" s="9" t="s">
        <v>21</v>
      </c>
      <c r="L91" s="9">
        <v>2022</v>
      </c>
      <c r="M91" s="11" t="s">
        <v>53</v>
      </c>
      <c r="N91" s="7" t="s">
        <v>23</v>
      </c>
      <c r="P91" s="8" t="s">
        <v>53</v>
      </c>
    </row>
    <row r="92" spans="2:16" ht="13.5" customHeight="1">
      <c r="B92" s="4" t="s">
        <v>286</v>
      </c>
      <c r="C92" s="4" t="s">
        <v>15</v>
      </c>
      <c r="D92" s="4" t="s">
        <v>16</v>
      </c>
      <c r="E92" s="5" t="s">
        <v>287</v>
      </c>
      <c r="F92" s="4" t="s">
        <v>18</v>
      </c>
      <c r="G92" s="4" t="s">
        <v>31</v>
      </c>
      <c r="H92" s="4" t="s">
        <v>32</v>
      </c>
      <c r="I92" s="4"/>
      <c r="J92" s="4" t="s">
        <v>288</v>
      </c>
      <c r="K92" s="4" t="s">
        <v>21</v>
      </c>
      <c r="L92" s="4">
        <v>2022</v>
      </c>
      <c r="M92" s="6" t="s">
        <v>22</v>
      </c>
      <c r="N92" s="7" t="s">
        <v>23</v>
      </c>
      <c r="P92" s="8" t="s">
        <v>24</v>
      </c>
    </row>
    <row r="93" spans="2:16" ht="13.5" customHeight="1">
      <c r="B93" s="9" t="s">
        <v>289</v>
      </c>
      <c r="C93" s="9" t="s">
        <v>15</v>
      </c>
      <c r="D93" s="9" t="s">
        <v>16</v>
      </c>
      <c r="E93" s="10" t="s">
        <v>290</v>
      </c>
      <c r="F93" s="9" t="s">
        <v>18</v>
      </c>
      <c r="G93" s="9" t="s">
        <v>71</v>
      </c>
      <c r="H93" s="9" t="s">
        <v>105</v>
      </c>
      <c r="I93" s="9"/>
      <c r="J93" s="9" t="s">
        <v>291</v>
      </c>
      <c r="K93" s="9" t="s">
        <v>21</v>
      </c>
      <c r="L93" s="9">
        <v>2022</v>
      </c>
      <c r="M93" s="11" t="s">
        <v>22</v>
      </c>
      <c r="N93" s="7" t="s">
        <v>23</v>
      </c>
      <c r="P93" s="8" t="s">
        <v>24</v>
      </c>
    </row>
    <row r="94" spans="2:16" ht="13.5" customHeight="1">
      <c r="B94" s="4" t="s">
        <v>292</v>
      </c>
      <c r="C94" s="4" t="s">
        <v>15</v>
      </c>
      <c r="D94" s="4" t="s">
        <v>16</v>
      </c>
      <c r="E94" s="5" t="s">
        <v>293</v>
      </c>
      <c r="F94" s="4" t="s">
        <v>18</v>
      </c>
      <c r="G94" s="4" t="s">
        <v>19</v>
      </c>
      <c r="H94" s="4" t="s">
        <v>41</v>
      </c>
      <c r="I94" s="4"/>
      <c r="J94" s="4" t="s">
        <v>294</v>
      </c>
      <c r="K94" s="4" t="s">
        <v>21</v>
      </c>
      <c r="L94" s="4">
        <v>2022</v>
      </c>
      <c r="M94" s="6" t="s">
        <v>22</v>
      </c>
      <c r="N94" s="7" t="s">
        <v>23</v>
      </c>
      <c r="P94" s="8" t="s">
        <v>22</v>
      </c>
    </row>
    <row r="95" spans="2:16" ht="13.5" customHeight="1">
      <c r="B95" s="9" t="s">
        <v>295</v>
      </c>
      <c r="C95" s="9" t="s">
        <v>15</v>
      </c>
      <c r="D95" s="9" t="s">
        <v>16</v>
      </c>
      <c r="E95" s="10" t="s">
        <v>296</v>
      </c>
      <c r="F95" s="9" t="s">
        <v>18</v>
      </c>
      <c r="G95" s="9" t="s">
        <v>31</v>
      </c>
      <c r="H95" s="9" t="s">
        <v>32</v>
      </c>
      <c r="I95" s="9"/>
      <c r="J95" s="9" t="s">
        <v>297</v>
      </c>
      <c r="K95" s="9" t="s">
        <v>21</v>
      </c>
      <c r="L95" s="9">
        <v>2022</v>
      </c>
      <c r="M95" s="11" t="s">
        <v>22</v>
      </c>
      <c r="N95" s="7" t="s">
        <v>23</v>
      </c>
      <c r="P95" s="8" t="s">
        <v>24</v>
      </c>
    </row>
    <row r="96" spans="2:16" ht="13.5" customHeight="1">
      <c r="B96" s="4" t="s">
        <v>298</v>
      </c>
      <c r="C96" s="4" t="s">
        <v>15</v>
      </c>
      <c r="D96" s="4" t="s">
        <v>16</v>
      </c>
      <c r="E96" s="5" t="s">
        <v>299</v>
      </c>
      <c r="F96" s="4" t="s">
        <v>18</v>
      </c>
      <c r="G96" s="4" t="s">
        <v>161</v>
      </c>
      <c r="H96" s="4" t="s">
        <v>161</v>
      </c>
      <c r="I96" s="4"/>
      <c r="J96" s="4" t="s">
        <v>300</v>
      </c>
      <c r="K96" s="4" t="s">
        <v>21</v>
      </c>
      <c r="L96" s="4">
        <v>2022</v>
      </c>
      <c r="M96" s="6" t="s">
        <v>22</v>
      </c>
      <c r="N96" s="7" t="s">
        <v>23</v>
      </c>
      <c r="P96" s="8" t="s">
        <v>24</v>
      </c>
    </row>
    <row r="97" spans="2:16" ht="13.5" customHeight="1">
      <c r="B97" s="9" t="s">
        <v>301</v>
      </c>
      <c r="C97" s="9" t="s">
        <v>15</v>
      </c>
      <c r="D97" s="9" t="s">
        <v>16</v>
      </c>
      <c r="E97" s="10" t="s">
        <v>302</v>
      </c>
      <c r="F97" s="9" t="s">
        <v>18</v>
      </c>
      <c r="G97" s="9" t="s">
        <v>303</v>
      </c>
      <c r="H97" s="9" t="s">
        <v>122</v>
      </c>
      <c r="I97" s="9"/>
      <c r="J97" s="9" t="s">
        <v>304</v>
      </c>
      <c r="K97" s="9" t="s">
        <v>21</v>
      </c>
      <c r="L97" s="9">
        <v>2022</v>
      </c>
      <c r="M97" s="11" t="s">
        <v>22</v>
      </c>
      <c r="N97" s="7" t="s">
        <v>23</v>
      </c>
      <c r="P97" s="8" t="s">
        <v>24</v>
      </c>
    </row>
    <row r="98" spans="2:16" ht="13.5" customHeight="1">
      <c r="B98" s="4" t="s">
        <v>305</v>
      </c>
      <c r="C98" s="4" t="s">
        <v>15</v>
      </c>
      <c r="D98" s="4" t="s">
        <v>16</v>
      </c>
      <c r="E98" s="5" t="s">
        <v>277</v>
      </c>
      <c r="F98" s="4" t="s">
        <v>18</v>
      </c>
      <c r="G98" s="4" t="s">
        <v>19</v>
      </c>
      <c r="H98" s="4" t="s">
        <v>41</v>
      </c>
      <c r="I98" s="4"/>
      <c r="J98" s="4" t="s">
        <v>306</v>
      </c>
      <c r="K98" s="4" t="s">
        <v>21</v>
      </c>
      <c r="L98" s="4">
        <v>2022</v>
      </c>
      <c r="M98" s="6" t="s">
        <v>22</v>
      </c>
      <c r="N98" s="7" t="s">
        <v>23</v>
      </c>
      <c r="P98" s="8" t="s">
        <v>22</v>
      </c>
    </row>
    <row r="99" spans="2:16" ht="13.5" customHeight="1">
      <c r="B99" s="9" t="s">
        <v>307</v>
      </c>
      <c r="C99" s="9" t="s">
        <v>15</v>
      </c>
      <c r="D99" s="9" t="s">
        <v>16</v>
      </c>
      <c r="E99" s="10" t="s">
        <v>308</v>
      </c>
      <c r="F99" s="9" t="s">
        <v>18</v>
      </c>
      <c r="G99" s="9" t="s">
        <v>303</v>
      </c>
      <c r="H99" s="9" t="s">
        <v>122</v>
      </c>
      <c r="I99" s="9"/>
      <c r="J99" s="9" t="s">
        <v>309</v>
      </c>
      <c r="K99" s="9" t="s">
        <v>21</v>
      </c>
      <c r="L99" s="9">
        <v>2022</v>
      </c>
      <c r="M99" s="11" t="s">
        <v>22</v>
      </c>
      <c r="N99" s="7" t="s">
        <v>23</v>
      </c>
      <c r="P99" s="8" t="s">
        <v>24</v>
      </c>
    </row>
    <row r="100" spans="2:16" ht="13.5" customHeight="1">
      <c r="B100" s="4" t="s">
        <v>310</v>
      </c>
      <c r="C100" s="4" t="s">
        <v>15</v>
      </c>
      <c r="D100" s="4" t="s">
        <v>16</v>
      </c>
      <c r="E100" s="5" t="s">
        <v>104</v>
      </c>
      <c r="F100" s="4" t="s">
        <v>18</v>
      </c>
      <c r="G100" s="4" t="s">
        <v>71</v>
      </c>
      <c r="H100" s="4" t="s">
        <v>105</v>
      </c>
      <c r="I100" s="4"/>
      <c r="J100" s="4" t="s">
        <v>311</v>
      </c>
      <c r="K100" s="4" t="s">
        <v>21</v>
      </c>
      <c r="L100" s="4">
        <v>2022</v>
      </c>
      <c r="M100" s="6" t="s">
        <v>22</v>
      </c>
      <c r="N100" s="7" t="s">
        <v>23</v>
      </c>
      <c r="P100" s="8" t="s">
        <v>22</v>
      </c>
    </row>
    <row r="101" spans="2:16" ht="13.5" customHeight="1">
      <c r="B101" s="9" t="s">
        <v>312</v>
      </c>
      <c r="C101" s="9" t="s">
        <v>15</v>
      </c>
      <c r="D101" s="9" t="s">
        <v>16</v>
      </c>
      <c r="E101" s="10" t="s">
        <v>313</v>
      </c>
      <c r="F101" s="9" t="s">
        <v>18</v>
      </c>
      <c r="G101" s="9" t="s">
        <v>161</v>
      </c>
      <c r="H101" s="9" t="s">
        <v>161</v>
      </c>
      <c r="I101" s="9"/>
      <c r="J101" s="9" t="s">
        <v>314</v>
      </c>
      <c r="K101" s="9" t="s">
        <v>21</v>
      </c>
      <c r="L101" s="9">
        <v>2022</v>
      </c>
      <c r="M101" s="11" t="s">
        <v>22</v>
      </c>
      <c r="N101" s="7" t="s">
        <v>23</v>
      </c>
      <c r="P101" s="8" t="s">
        <v>22</v>
      </c>
    </row>
    <row r="102" spans="2:16" ht="13.5" customHeight="1">
      <c r="B102" s="4" t="s">
        <v>315</v>
      </c>
      <c r="C102" s="4" t="s">
        <v>15</v>
      </c>
      <c r="D102" s="4" t="s">
        <v>16</v>
      </c>
      <c r="E102" s="5" t="s">
        <v>316</v>
      </c>
      <c r="F102" s="4" t="s">
        <v>18</v>
      </c>
      <c r="G102" s="4" t="s">
        <v>129</v>
      </c>
      <c r="H102" s="4" t="s">
        <v>130</v>
      </c>
      <c r="I102" s="4"/>
      <c r="J102" s="4" t="s">
        <v>317</v>
      </c>
      <c r="K102" s="4" t="s">
        <v>21</v>
      </c>
      <c r="L102" s="4">
        <v>2022</v>
      </c>
      <c r="M102" s="6" t="s">
        <v>22</v>
      </c>
      <c r="N102" s="7" t="s">
        <v>23</v>
      </c>
      <c r="P102" s="8" t="s">
        <v>24</v>
      </c>
    </row>
    <row r="103" spans="2:16" ht="13.5" customHeight="1">
      <c r="B103" s="9" t="s">
        <v>318</v>
      </c>
      <c r="C103" s="9" t="s">
        <v>15</v>
      </c>
      <c r="D103" s="9" t="s">
        <v>16</v>
      </c>
      <c r="E103" s="10" t="s">
        <v>319</v>
      </c>
      <c r="F103" s="9" t="s">
        <v>18</v>
      </c>
      <c r="G103" s="9" t="s">
        <v>19</v>
      </c>
      <c r="H103" s="9" t="s">
        <v>51</v>
      </c>
      <c r="I103" s="9"/>
      <c r="J103" s="9" t="s">
        <v>320</v>
      </c>
      <c r="K103" s="9" t="s">
        <v>21</v>
      </c>
      <c r="L103" s="9">
        <v>2022</v>
      </c>
      <c r="M103" s="11" t="s">
        <v>22</v>
      </c>
      <c r="N103" s="7" t="s">
        <v>23</v>
      </c>
      <c r="P103" s="8" t="s">
        <v>22</v>
      </c>
    </row>
    <row r="104" spans="2:16" ht="13.5" customHeight="1">
      <c r="B104" s="4" t="s">
        <v>321</v>
      </c>
      <c r="C104" s="4" t="s">
        <v>15</v>
      </c>
      <c r="D104" s="4" t="s">
        <v>16</v>
      </c>
      <c r="E104" s="5" t="s">
        <v>322</v>
      </c>
      <c r="F104" s="4" t="s">
        <v>18</v>
      </c>
      <c r="G104" s="4" t="s">
        <v>303</v>
      </c>
      <c r="H104" s="4" t="s">
        <v>122</v>
      </c>
      <c r="I104" s="4"/>
      <c r="J104" s="4" t="s">
        <v>323</v>
      </c>
      <c r="K104" s="4" t="s">
        <v>21</v>
      </c>
      <c r="L104" s="4">
        <v>2022</v>
      </c>
      <c r="M104" s="6" t="s">
        <v>22</v>
      </c>
      <c r="N104" s="7" t="s">
        <v>23</v>
      </c>
      <c r="P104" s="8" t="s">
        <v>24</v>
      </c>
    </row>
    <row r="105" spans="2:16" ht="13.5" customHeight="1">
      <c r="B105" s="9" t="s">
        <v>324</v>
      </c>
      <c r="C105" s="9" t="s">
        <v>15</v>
      </c>
      <c r="D105" s="9" t="s">
        <v>16</v>
      </c>
      <c r="E105" s="10" t="s">
        <v>325</v>
      </c>
      <c r="F105" s="9" t="s">
        <v>18</v>
      </c>
      <c r="G105" s="9" t="s">
        <v>57</v>
      </c>
      <c r="H105" s="9" t="s">
        <v>156</v>
      </c>
      <c r="I105" s="9"/>
      <c r="J105" s="9" t="s">
        <v>326</v>
      </c>
      <c r="K105" s="9" t="s">
        <v>21</v>
      </c>
      <c r="L105" s="9">
        <v>2022</v>
      </c>
      <c r="M105" s="11" t="s">
        <v>28</v>
      </c>
      <c r="N105" s="7" t="s">
        <v>23</v>
      </c>
      <c r="P105" s="8" t="s">
        <v>28</v>
      </c>
    </row>
    <row r="106" spans="2:16" ht="13.5" customHeight="1">
      <c r="B106" s="4" t="s">
        <v>327</v>
      </c>
      <c r="C106" s="4" t="s">
        <v>15</v>
      </c>
      <c r="D106" s="4" t="s">
        <v>16</v>
      </c>
      <c r="E106" s="5" t="s">
        <v>325</v>
      </c>
      <c r="F106" s="4" t="s">
        <v>18</v>
      </c>
      <c r="G106" s="4" t="s">
        <v>57</v>
      </c>
      <c r="H106" s="4" t="s">
        <v>156</v>
      </c>
      <c r="I106" s="4"/>
      <c r="J106" s="4" t="s">
        <v>328</v>
      </c>
      <c r="K106" s="4" t="s">
        <v>21</v>
      </c>
      <c r="L106" s="4">
        <v>2022</v>
      </c>
      <c r="M106" s="6" t="s">
        <v>22</v>
      </c>
      <c r="N106" s="7" t="s">
        <v>23</v>
      </c>
      <c r="P106" s="8" t="s">
        <v>22</v>
      </c>
    </row>
    <row r="107" spans="2:16" ht="13.5" customHeight="1">
      <c r="B107" s="9" t="s">
        <v>329</v>
      </c>
      <c r="C107" s="9" t="s">
        <v>15</v>
      </c>
      <c r="D107" s="9" t="s">
        <v>16</v>
      </c>
      <c r="E107" s="10" t="s">
        <v>330</v>
      </c>
      <c r="F107" s="9" t="s">
        <v>18</v>
      </c>
      <c r="G107" s="9" t="s">
        <v>71</v>
      </c>
      <c r="H107" s="9" t="s">
        <v>105</v>
      </c>
      <c r="I107" s="9"/>
      <c r="J107" s="9" t="s">
        <v>331</v>
      </c>
      <c r="K107" s="9" t="s">
        <v>21</v>
      </c>
      <c r="L107" s="9">
        <v>2022</v>
      </c>
      <c r="M107" s="11" t="s">
        <v>22</v>
      </c>
      <c r="N107" s="7" t="s">
        <v>23</v>
      </c>
      <c r="P107" s="8" t="s">
        <v>24</v>
      </c>
    </row>
    <row r="108" spans="2:16" ht="13.5" customHeight="1">
      <c r="B108" s="4" t="s">
        <v>332</v>
      </c>
      <c r="C108" s="4" t="s">
        <v>15</v>
      </c>
      <c r="D108" s="4" t="s">
        <v>16</v>
      </c>
      <c r="E108" s="5" t="s">
        <v>333</v>
      </c>
      <c r="F108" s="4" t="s">
        <v>18</v>
      </c>
      <c r="G108" s="4" t="s">
        <v>109</v>
      </c>
      <c r="H108" s="4" t="s">
        <v>334</v>
      </c>
      <c r="I108" s="4"/>
      <c r="J108" s="4" t="s">
        <v>309</v>
      </c>
      <c r="K108" s="4" t="s">
        <v>21</v>
      </c>
      <c r="L108" s="4">
        <v>2022</v>
      </c>
      <c r="M108" s="6" t="s">
        <v>22</v>
      </c>
      <c r="N108" s="7" t="s">
        <v>23</v>
      </c>
      <c r="P108" s="8" t="s">
        <v>22</v>
      </c>
    </row>
    <row r="109" spans="2:16" ht="13.5" customHeight="1">
      <c r="B109" s="9" t="s">
        <v>335</v>
      </c>
      <c r="C109" s="9" t="s">
        <v>15</v>
      </c>
      <c r="D109" s="9" t="s">
        <v>16</v>
      </c>
      <c r="E109" s="10" t="s">
        <v>336</v>
      </c>
      <c r="F109" s="9" t="s">
        <v>18</v>
      </c>
      <c r="G109" s="9" t="s">
        <v>31</v>
      </c>
      <c r="H109" s="9" t="s">
        <v>32</v>
      </c>
      <c r="I109" s="9"/>
      <c r="J109" s="9" t="s">
        <v>337</v>
      </c>
      <c r="K109" s="9" t="s">
        <v>21</v>
      </c>
      <c r="L109" s="9">
        <v>2022</v>
      </c>
      <c r="M109" s="11" t="s">
        <v>53</v>
      </c>
      <c r="N109" s="7" t="s">
        <v>23</v>
      </c>
      <c r="P109" s="8" t="s">
        <v>53</v>
      </c>
    </row>
    <row r="110" spans="2:16" ht="13.5" customHeight="1">
      <c r="B110" s="4" t="s">
        <v>338</v>
      </c>
      <c r="C110" s="4" t="s">
        <v>15</v>
      </c>
      <c r="D110" s="4" t="s">
        <v>16</v>
      </c>
      <c r="E110" s="5" t="s">
        <v>339</v>
      </c>
      <c r="F110" s="4" t="s">
        <v>18</v>
      </c>
      <c r="G110" s="4" t="s">
        <v>161</v>
      </c>
      <c r="H110" s="4" t="s">
        <v>161</v>
      </c>
      <c r="I110" s="4"/>
      <c r="J110" s="4" t="s">
        <v>340</v>
      </c>
      <c r="K110" s="4" t="s">
        <v>21</v>
      </c>
      <c r="L110" s="4">
        <v>2022</v>
      </c>
      <c r="M110" s="6" t="s">
        <v>28</v>
      </c>
      <c r="N110" s="7" t="s">
        <v>23</v>
      </c>
      <c r="P110" s="8" t="s">
        <v>28</v>
      </c>
    </row>
    <row r="111" spans="2:16" ht="13.5" customHeight="1">
      <c r="B111" s="9" t="s">
        <v>341</v>
      </c>
      <c r="C111" s="9" t="s">
        <v>15</v>
      </c>
      <c r="D111" s="9" t="s">
        <v>16</v>
      </c>
      <c r="E111" s="10" t="s">
        <v>342</v>
      </c>
      <c r="F111" s="9" t="s">
        <v>18</v>
      </c>
      <c r="G111" s="9" t="s">
        <v>129</v>
      </c>
      <c r="H111" s="9" t="s">
        <v>130</v>
      </c>
      <c r="I111" s="9"/>
      <c r="J111" s="9" t="s">
        <v>288</v>
      </c>
      <c r="K111" s="9" t="s">
        <v>21</v>
      </c>
      <c r="L111" s="9">
        <v>2022</v>
      </c>
      <c r="M111" s="11" t="s">
        <v>22</v>
      </c>
      <c r="N111" s="7" t="s">
        <v>23</v>
      </c>
      <c r="P111" s="8" t="s">
        <v>24</v>
      </c>
    </row>
    <row r="112" spans="2:16" ht="13.5" customHeight="1">
      <c r="B112" s="4" t="s">
        <v>343</v>
      </c>
      <c r="C112" s="4" t="s">
        <v>15</v>
      </c>
      <c r="D112" s="4" t="s">
        <v>16</v>
      </c>
      <c r="E112" s="5" t="s">
        <v>299</v>
      </c>
      <c r="F112" s="4" t="s">
        <v>18</v>
      </c>
      <c r="G112" s="4" t="s">
        <v>161</v>
      </c>
      <c r="H112" s="4" t="s">
        <v>161</v>
      </c>
      <c r="I112" s="4"/>
      <c r="J112" s="4" t="s">
        <v>344</v>
      </c>
      <c r="K112" s="4" t="s">
        <v>21</v>
      </c>
      <c r="L112" s="4">
        <v>2022</v>
      </c>
      <c r="M112" s="6" t="s">
        <v>28</v>
      </c>
      <c r="N112" s="7" t="s">
        <v>23</v>
      </c>
      <c r="P112" s="8" t="s">
        <v>28</v>
      </c>
    </row>
    <row r="113" spans="2:16" ht="13.5" customHeight="1">
      <c r="B113" s="9" t="s">
        <v>345</v>
      </c>
      <c r="C113" s="9" t="s">
        <v>15</v>
      </c>
      <c r="D113" s="9" t="s">
        <v>16</v>
      </c>
      <c r="E113" s="10" t="s">
        <v>346</v>
      </c>
      <c r="F113" s="9" t="s">
        <v>18</v>
      </c>
      <c r="G113" s="9" t="s">
        <v>71</v>
      </c>
      <c r="H113" s="9" t="s">
        <v>105</v>
      </c>
      <c r="I113" s="9"/>
      <c r="J113" s="9" t="s">
        <v>347</v>
      </c>
      <c r="K113" s="9" t="s">
        <v>21</v>
      </c>
      <c r="L113" s="9">
        <v>2022</v>
      </c>
      <c r="M113" s="11" t="s">
        <v>22</v>
      </c>
      <c r="N113" s="7" t="s">
        <v>23</v>
      </c>
      <c r="P113" s="8" t="s">
        <v>24</v>
      </c>
    </row>
    <row r="114" spans="2:16" ht="13.5" customHeight="1">
      <c r="B114" s="4" t="s">
        <v>348</v>
      </c>
      <c r="C114" s="4" t="s">
        <v>15</v>
      </c>
      <c r="D114" s="4" t="s">
        <v>16</v>
      </c>
      <c r="E114" s="5" t="s">
        <v>349</v>
      </c>
      <c r="F114" s="4" t="s">
        <v>18</v>
      </c>
      <c r="G114" s="4" t="s">
        <v>19</v>
      </c>
      <c r="H114" s="4" t="s">
        <v>51</v>
      </c>
      <c r="I114" s="4"/>
      <c r="J114" s="4" t="s">
        <v>251</v>
      </c>
      <c r="K114" s="4" t="s">
        <v>21</v>
      </c>
      <c r="L114" s="4">
        <v>2022</v>
      </c>
      <c r="M114" s="6" t="s">
        <v>22</v>
      </c>
      <c r="N114" s="7" t="s">
        <v>23</v>
      </c>
      <c r="P114" s="8" t="s">
        <v>24</v>
      </c>
    </row>
    <row r="115" spans="2:16" ht="13.5" customHeight="1">
      <c r="B115" s="9" t="s">
        <v>350</v>
      </c>
      <c r="C115" s="9" t="s">
        <v>15</v>
      </c>
      <c r="D115" s="9" t="s">
        <v>16</v>
      </c>
      <c r="E115" s="10" t="s">
        <v>351</v>
      </c>
      <c r="F115" s="9" t="s">
        <v>18</v>
      </c>
      <c r="G115" s="9" t="s">
        <v>31</v>
      </c>
      <c r="H115" s="9" t="s">
        <v>32</v>
      </c>
      <c r="I115" s="9"/>
      <c r="J115" s="9" t="s">
        <v>352</v>
      </c>
      <c r="K115" s="9" t="s">
        <v>21</v>
      </c>
      <c r="L115" s="9">
        <v>2022</v>
      </c>
      <c r="M115" s="11" t="s">
        <v>43</v>
      </c>
      <c r="N115" s="7" t="s">
        <v>23</v>
      </c>
      <c r="P115" s="8" t="s">
        <v>43</v>
      </c>
    </row>
    <row r="116" spans="2:16" ht="13.5" customHeight="1">
      <c r="B116" s="4" t="s">
        <v>353</v>
      </c>
      <c r="C116" s="4" t="s">
        <v>15</v>
      </c>
      <c r="D116" s="4" t="s">
        <v>16</v>
      </c>
      <c r="E116" s="5" t="s">
        <v>354</v>
      </c>
      <c r="F116" s="4" t="s">
        <v>18</v>
      </c>
      <c r="G116" s="4" t="s">
        <v>19</v>
      </c>
      <c r="H116" s="4" t="s">
        <v>51</v>
      </c>
      <c r="I116" s="4"/>
      <c r="J116" s="4" t="s">
        <v>347</v>
      </c>
      <c r="K116" s="4" t="s">
        <v>21</v>
      </c>
      <c r="L116" s="4">
        <v>2022</v>
      </c>
      <c r="M116" s="6" t="s">
        <v>22</v>
      </c>
      <c r="N116" s="7" t="s">
        <v>23</v>
      </c>
      <c r="P116" s="8" t="s">
        <v>24</v>
      </c>
    </row>
    <row r="117" spans="2:16" ht="13.5" customHeight="1">
      <c r="B117" s="9" t="s">
        <v>355</v>
      </c>
      <c r="C117" s="9" t="s">
        <v>15</v>
      </c>
      <c r="D117" s="9" t="s">
        <v>16</v>
      </c>
      <c r="E117" s="10" t="s">
        <v>356</v>
      </c>
      <c r="F117" s="9" t="s">
        <v>18</v>
      </c>
      <c r="G117" s="9" t="s">
        <v>71</v>
      </c>
      <c r="H117" s="9" t="s">
        <v>105</v>
      </c>
      <c r="I117" s="9"/>
      <c r="J117" s="9" t="s">
        <v>352</v>
      </c>
      <c r="K117" s="9" t="s">
        <v>21</v>
      </c>
      <c r="L117" s="9">
        <v>2022</v>
      </c>
      <c r="M117" s="11" t="s">
        <v>22</v>
      </c>
      <c r="N117" s="7" t="s">
        <v>23</v>
      </c>
      <c r="P117" s="8" t="s">
        <v>24</v>
      </c>
    </row>
    <row r="118" spans="2:16" ht="13.5" customHeight="1">
      <c r="B118" s="4" t="s">
        <v>357</v>
      </c>
      <c r="C118" s="4" t="s">
        <v>15</v>
      </c>
      <c r="D118" s="4" t="s">
        <v>16</v>
      </c>
      <c r="E118" s="5" t="s">
        <v>358</v>
      </c>
      <c r="F118" s="4" t="s">
        <v>18</v>
      </c>
      <c r="G118" s="4" t="s">
        <v>129</v>
      </c>
      <c r="H118" s="4" t="s">
        <v>195</v>
      </c>
      <c r="I118" s="4"/>
      <c r="J118" s="4" t="s">
        <v>359</v>
      </c>
      <c r="K118" s="4" t="s">
        <v>21</v>
      </c>
      <c r="L118" s="4">
        <v>2022</v>
      </c>
      <c r="M118" s="6" t="s">
        <v>22</v>
      </c>
      <c r="N118" s="7" t="s">
        <v>23</v>
      </c>
      <c r="P118" s="8" t="s">
        <v>24</v>
      </c>
    </row>
    <row r="119" spans="2:16" ht="13.5" customHeight="1">
      <c r="B119" s="9" t="s">
        <v>360</v>
      </c>
      <c r="C119" s="9" t="s">
        <v>15</v>
      </c>
      <c r="D119" s="9" t="s">
        <v>16</v>
      </c>
      <c r="E119" s="10" t="s">
        <v>361</v>
      </c>
      <c r="F119" s="9" t="s">
        <v>18</v>
      </c>
      <c r="G119" s="9" t="s">
        <v>129</v>
      </c>
      <c r="H119" s="9" t="s">
        <v>130</v>
      </c>
      <c r="I119" s="9"/>
      <c r="J119" s="9" t="s">
        <v>362</v>
      </c>
      <c r="K119" s="9" t="s">
        <v>21</v>
      </c>
      <c r="L119" s="9">
        <v>2022</v>
      </c>
      <c r="M119" s="11" t="s">
        <v>22</v>
      </c>
      <c r="N119" s="7" t="s">
        <v>23</v>
      </c>
      <c r="P119" s="8" t="s">
        <v>24</v>
      </c>
    </row>
    <row r="120" spans="2:16" ht="13.5" customHeight="1">
      <c r="B120" s="4" t="s">
        <v>363</v>
      </c>
      <c r="C120" s="4" t="s">
        <v>15</v>
      </c>
      <c r="D120" s="4" t="s">
        <v>16</v>
      </c>
      <c r="E120" s="5" t="s">
        <v>364</v>
      </c>
      <c r="F120" s="4" t="s">
        <v>18</v>
      </c>
      <c r="G120" s="4" t="s">
        <v>161</v>
      </c>
      <c r="H120" s="4" t="s">
        <v>161</v>
      </c>
      <c r="I120" s="4"/>
      <c r="J120" s="4" t="s">
        <v>365</v>
      </c>
      <c r="K120" s="4" t="s">
        <v>21</v>
      </c>
      <c r="L120" s="4">
        <v>2022</v>
      </c>
      <c r="M120" s="6" t="s">
        <v>22</v>
      </c>
      <c r="N120" s="7" t="s">
        <v>23</v>
      </c>
      <c r="P120" s="8" t="s">
        <v>22</v>
      </c>
    </row>
    <row r="121" spans="2:16" ht="13.5" customHeight="1">
      <c r="B121" s="9" t="s">
        <v>366</v>
      </c>
      <c r="C121" s="9" t="s">
        <v>15</v>
      </c>
      <c r="D121" s="9" t="s">
        <v>16</v>
      </c>
      <c r="E121" s="10" t="s">
        <v>367</v>
      </c>
      <c r="F121" s="9" t="s">
        <v>18</v>
      </c>
      <c r="G121" s="9" t="s">
        <v>303</v>
      </c>
      <c r="H121" s="9" t="s">
        <v>122</v>
      </c>
      <c r="I121" s="9"/>
      <c r="J121" s="9" t="s">
        <v>368</v>
      </c>
      <c r="K121" s="9" t="s">
        <v>21</v>
      </c>
      <c r="L121" s="9">
        <v>2022</v>
      </c>
      <c r="M121" s="11" t="s">
        <v>24</v>
      </c>
      <c r="N121" s="7" t="s">
        <v>23</v>
      </c>
      <c r="P121" s="8" t="s">
        <v>24</v>
      </c>
    </row>
    <row r="122" spans="2:16" ht="13.5" customHeight="1">
      <c r="B122" s="4" t="s">
        <v>369</v>
      </c>
      <c r="C122" s="4" t="s">
        <v>15</v>
      </c>
      <c r="D122" s="4" t="s">
        <v>16</v>
      </c>
      <c r="E122" s="5" t="s">
        <v>370</v>
      </c>
      <c r="F122" s="4" t="s">
        <v>18</v>
      </c>
      <c r="G122" s="4" t="s">
        <v>31</v>
      </c>
      <c r="H122" s="4" t="s">
        <v>32</v>
      </c>
      <c r="I122" s="4"/>
      <c r="J122" s="4" t="s">
        <v>371</v>
      </c>
      <c r="K122" s="4" t="s">
        <v>21</v>
      </c>
      <c r="L122" s="4">
        <v>2022</v>
      </c>
      <c r="M122" s="6" t="s">
        <v>22</v>
      </c>
      <c r="N122" s="7" t="s">
        <v>23</v>
      </c>
      <c r="P122" s="8" t="s">
        <v>24</v>
      </c>
    </row>
    <row r="123" spans="2:16" ht="13.5" customHeight="1">
      <c r="B123" s="9" t="s">
        <v>372</v>
      </c>
      <c r="C123" s="9" t="s">
        <v>15</v>
      </c>
      <c r="D123" s="9" t="s">
        <v>16</v>
      </c>
      <c r="E123" s="10" t="s">
        <v>373</v>
      </c>
      <c r="F123" s="9" t="s">
        <v>18</v>
      </c>
      <c r="G123" s="9" t="s">
        <v>71</v>
      </c>
      <c r="H123" s="9" t="s">
        <v>105</v>
      </c>
      <c r="I123" s="9"/>
      <c r="J123" s="9" t="s">
        <v>374</v>
      </c>
      <c r="K123" s="9" t="s">
        <v>21</v>
      </c>
      <c r="L123" s="9">
        <v>2022</v>
      </c>
      <c r="M123" s="11" t="s">
        <v>22</v>
      </c>
      <c r="N123" s="7" t="s">
        <v>23</v>
      </c>
      <c r="P123" s="8" t="s">
        <v>22</v>
      </c>
    </row>
    <row r="124" spans="2:16" ht="13.5" customHeight="1">
      <c r="B124" s="4" t="s">
        <v>375</v>
      </c>
      <c r="C124" s="4" t="s">
        <v>15</v>
      </c>
      <c r="D124" s="4" t="s">
        <v>16</v>
      </c>
      <c r="E124" s="5" t="s">
        <v>376</v>
      </c>
      <c r="F124" s="4" t="s">
        <v>18</v>
      </c>
      <c r="G124" s="4" t="s">
        <v>303</v>
      </c>
      <c r="H124" s="4" t="s">
        <v>122</v>
      </c>
      <c r="I124" s="4"/>
      <c r="J124" s="4" t="s">
        <v>377</v>
      </c>
      <c r="K124" s="4" t="s">
        <v>21</v>
      </c>
      <c r="L124" s="4">
        <v>2022</v>
      </c>
      <c r="M124" s="6" t="s">
        <v>22</v>
      </c>
      <c r="N124" s="7" t="s">
        <v>23</v>
      </c>
      <c r="P124" s="8" t="s">
        <v>24</v>
      </c>
    </row>
    <row r="125" spans="2:16" ht="13.5" customHeight="1">
      <c r="B125" s="9" t="s">
        <v>378</v>
      </c>
      <c r="C125" s="9" t="s">
        <v>15</v>
      </c>
      <c r="D125" s="9" t="s">
        <v>16</v>
      </c>
      <c r="E125" s="10" t="s">
        <v>325</v>
      </c>
      <c r="F125" s="9" t="s">
        <v>18</v>
      </c>
      <c r="G125" s="9" t="s">
        <v>57</v>
      </c>
      <c r="H125" s="9" t="s">
        <v>156</v>
      </c>
      <c r="I125" s="9"/>
      <c r="J125" s="9" t="s">
        <v>379</v>
      </c>
      <c r="K125" s="9" t="s">
        <v>21</v>
      </c>
      <c r="L125" s="9">
        <v>2022</v>
      </c>
      <c r="M125" s="11" t="s">
        <v>24</v>
      </c>
      <c r="N125" s="7" t="s">
        <v>23</v>
      </c>
      <c r="P125" s="8" t="s">
        <v>24</v>
      </c>
    </row>
    <row r="126" spans="2:16" ht="13.5" customHeight="1">
      <c r="B126" s="4" t="s">
        <v>380</v>
      </c>
      <c r="C126" s="4" t="s">
        <v>15</v>
      </c>
      <c r="D126" s="4" t="s">
        <v>16</v>
      </c>
      <c r="E126" s="5" t="s">
        <v>381</v>
      </c>
      <c r="F126" s="4" t="s">
        <v>18</v>
      </c>
      <c r="G126" s="4" t="s">
        <v>31</v>
      </c>
      <c r="H126" s="4" t="s">
        <v>32</v>
      </c>
      <c r="I126" s="4"/>
      <c r="J126" s="4" t="s">
        <v>352</v>
      </c>
      <c r="K126" s="4" t="s">
        <v>21</v>
      </c>
      <c r="L126" s="4">
        <v>2022</v>
      </c>
      <c r="M126" s="6" t="s">
        <v>24</v>
      </c>
      <c r="N126" s="7" t="s">
        <v>23</v>
      </c>
      <c r="P126" s="8" t="s">
        <v>24</v>
      </c>
    </row>
    <row r="127" spans="2:16" ht="13.5" customHeight="1">
      <c r="B127" s="9" t="s">
        <v>382</v>
      </c>
      <c r="C127" s="9" t="s">
        <v>15</v>
      </c>
      <c r="D127" s="9" t="s">
        <v>16</v>
      </c>
      <c r="E127" s="10" t="s">
        <v>383</v>
      </c>
      <c r="F127" s="9" t="s">
        <v>18</v>
      </c>
      <c r="G127" s="9" t="s">
        <v>31</v>
      </c>
      <c r="H127" s="9" t="s">
        <v>32</v>
      </c>
      <c r="I127" s="9"/>
      <c r="J127" s="9" t="s">
        <v>323</v>
      </c>
      <c r="K127" s="9" t="s">
        <v>21</v>
      </c>
      <c r="L127" s="9">
        <v>2022</v>
      </c>
      <c r="M127" s="11" t="s">
        <v>28</v>
      </c>
      <c r="N127" s="7" t="s">
        <v>23</v>
      </c>
      <c r="P127" s="8" t="s">
        <v>28</v>
      </c>
    </row>
    <row r="128" spans="2:16" ht="13.5" customHeight="1">
      <c r="B128" s="4" t="s">
        <v>384</v>
      </c>
      <c r="C128" s="4" t="s">
        <v>15</v>
      </c>
      <c r="D128" s="4" t="s">
        <v>16</v>
      </c>
      <c r="E128" s="5" t="s">
        <v>385</v>
      </c>
      <c r="F128" s="4" t="s">
        <v>18</v>
      </c>
      <c r="G128" s="4" t="s">
        <v>31</v>
      </c>
      <c r="H128" s="4" t="s">
        <v>32</v>
      </c>
      <c r="I128" s="4"/>
      <c r="J128" s="4" t="s">
        <v>386</v>
      </c>
      <c r="K128" s="4" t="s">
        <v>21</v>
      </c>
      <c r="L128" s="4">
        <v>2022</v>
      </c>
      <c r="M128" s="6" t="s">
        <v>28</v>
      </c>
      <c r="N128" s="7" t="s">
        <v>23</v>
      </c>
      <c r="P128" s="8" t="s">
        <v>28</v>
      </c>
    </row>
    <row r="129" spans="2:16" ht="13.5" customHeight="1">
      <c r="B129" s="9" t="s">
        <v>387</v>
      </c>
      <c r="C129" s="9" t="s">
        <v>15</v>
      </c>
      <c r="D129" s="9" t="s">
        <v>16</v>
      </c>
      <c r="E129" s="10" t="s">
        <v>63</v>
      </c>
      <c r="F129" s="9" t="s">
        <v>18</v>
      </c>
      <c r="G129" s="9" t="s">
        <v>64</v>
      </c>
      <c r="H129" s="9" t="s">
        <v>101</v>
      </c>
      <c r="I129" s="9"/>
      <c r="J129" s="9" t="s">
        <v>388</v>
      </c>
      <c r="K129" s="9" t="s">
        <v>21</v>
      </c>
      <c r="L129" s="9">
        <v>2022</v>
      </c>
      <c r="M129" s="11" t="s">
        <v>28</v>
      </c>
      <c r="N129" s="7" t="s">
        <v>23</v>
      </c>
      <c r="P129" s="8" t="s">
        <v>28</v>
      </c>
    </row>
    <row r="130" spans="2:16" ht="13.5" customHeight="1">
      <c r="B130" s="4" t="s">
        <v>389</v>
      </c>
      <c r="C130" s="4" t="s">
        <v>15</v>
      </c>
      <c r="D130" s="4" t="s">
        <v>16</v>
      </c>
      <c r="E130" s="5" t="s">
        <v>390</v>
      </c>
      <c r="F130" s="4" t="s">
        <v>18</v>
      </c>
      <c r="G130" s="4" t="s">
        <v>71</v>
      </c>
      <c r="H130" s="4" t="s">
        <v>391</v>
      </c>
      <c r="I130" s="4"/>
      <c r="J130" s="4" t="s">
        <v>392</v>
      </c>
      <c r="K130" s="4" t="s">
        <v>21</v>
      </c>
      <c r="L130" s="4">
        <v>2022</v>
      </c>
      <c r="M130" s="6" t="s">
        <v>22</v>
      </c>
      <c r="N130" s="7" t="s">
        <v>23</v>
      </c>
      <c r="P130" s="8" t="s">
        <v>24</v>
      </c>
    </row>
    <row r="131" spans="2:16" ht="13.5" customHeight="1">
      <c r="B131" s="9" t="s">
        <v>393</v>
      </c>
      <c r="C131" s="9" t="s">
        <v>15</v>
      </c>
      <c r="D131" s="9" t="s">
        <v>16</v>
      </c>
      <c r="E131" s="10" t="s">
        <v>394</v>
      </c>
      <c r="F131" s="9" t="s">
        <v>18</v>
      </c>
      <c r="G131" s="9" t="s">
        <v>161</v>
      </c>
      <c r="H131" s="9" t="s">
        <v>161</v>
      </c>
      <c r="I131" s="9"/>
      <c r="J131" s="9" t="s">
        <v>395</v>
      </c>
      <c r="K131" s="9" t="s">
        <v>21</v>
      </c>
      <c r="L131" s="9">
        <v>2022</v>
      </c>
      <c r="M131" s="11" t="s">
        <v>22</v>
      </c>
      <c r="N131" s="7" t="s">
        <v>23</v>
      </c>
      <c r="P131" s="8" t="s">
        <v>24</v>
      </c>
    </row>
    <row r="132" spans="2:16" ht="13.5" customHeight="1">
      <c r="B132" s="4" t="s">
        <v>396</v>
      </c>
      <c r="C132" s="4" t="s">
        <v>15</v>
      </c>
      <c r="D132" s="4" t="s">
        <v>16</v>
      </c>
      <c r="E132" s="5" t="s">
        <v>397</v>
      </c>
      <c r="F132" s="4" t="s">
        <v>18</v>
      </c>
      <c r="G132" s="4" t="s">
        <v>31</v>
      </c>
      <c r="H132" s="4" t="s">
        <v>32</v>
      </c>
      <c r="I132" s="4"/>
      <c r="J132" s="4" t="s">
        <v>365</v>
      </c>
      <c r="K132" s="4" t="s">
        <v>21</v>
      </c>
      <c r="L132" s="4">
        <v>2022</v>
      </c>
      <c r="M132" s="6" t="s">
        <v>22</v>
      </c>
      <c r="N132" s="7" t="s">
        <v>23</v>
      </c>
      <c r="P132" s="8" t="s">
        <v>24</v>
      </c>
    </row>
    <row r="133" spans="2:16" ht="13.5" customHeight="1">
      <c r="B133" s="9" t="s">
        <v>398</v>
      </c>
      <c r="C133" s="9" t="s">
        <v>15</v>
      </c>
      <c r="D133" s="9" t="s">
        <v>16</v>
      </c>
      <c r="E133" s="10" t="s">
        <v>399</v>
      </c>
      <c r="F133" s="9" t="s">
        <v>18</v>
      </c>
      <c r="G133" s="9" t="s">
        <v>71</v>
      </c>
      <c r="H133" s="9" t="s">
        <v>105</v>
      </c>
      <c r="I133" s="9"/>
      <c r="J133" s="9" t="s">
        <v>400</v>
      </c>
      <c r="K133" s="9" t="s">
        <v>21</v>
      </c>
      <c r="L133" s="9">
        <v>2022</v>
      </c>
      <c r="M133" s="11" t="s">
        <v>22</v>
      </c>
      <c r="N133" s="7" t="s">
        <v>23</v>
      </c>
      <c r="P133" s="8" t="s">
        <v>24</v>
      </c>
    </row>
    <row r="134" spans="2:16" ht="13.5" customHeight="1">
      <c r="B134" s="4" t="s">
        <v>401</v>
      </c>
      <c r="C134" s="4" t="s">
        <v>15</v>
      </c>
      <c r="D134" s="4" t="s">
        <v>16</v>
      </c>
      <c r="E134" s="5" t="s">
        <v>402</v>
      </c>
      <c r="F134" s="4" t="s">
        <v>18</v>
      </c>
      <c r="G134" s="4" t="s">
        <v>31</v>
      </c>
      <c r="H134" s="4" t="s">
        <v>32</v>
      </c>
      <c r="I134" s="4"/>
      <c r="J134" s="4" t="s">
        <v>365</v>
      </c>
      <c r="K134" s="4" t="s">
        <v>21</v>
      </c>
      <c r="L134" s="4">
        <v>2022</v>
      </c>
      <c r="M134" s="6" t="s">
        <v>22</v>
      </c>
      <c r="N134" s="7" t="s">
        <v>23</v>
      </c>
      <c r="P134" s="8" t="s">
        <v>22</v>
      </c>
    </row>
    <row r="135" spans="2:16" ht="13.5" customHeight="1">
      <c r="B135" s="9" t="s">
        <v>403</v>
      </c>
      <c r="C135" s="9" t="s">
        <v>15</v>
      </c>
      <c r="D135" s="9" t="s">
        <v>16</v>
      </c>
      <c r="E135" s="10" t="s">
        <v>404</v>
      </c>
      <c r="F135" s="9" t="s">
        <v>18</v>
      </c>
      <c r="G135" s="9" t="s">
        <v>303</v>
      </c>
      <c r="H135" s="9" t="s">
        <v>122</v>
      </c>
      <c r="I135" s="9"/>
      <c r="J135" s="9" t="s">
        <v>405</v>
      </c>
      <c r="K135" s="9" t="s">
        <v>21</v>
      </c>
      <c r="L135" s="9">
        <v>2022</v>
      </c>
      <c r="M135" s="11" t="s">
        <v>53</v>
      </c>
      <c r="N135" s="7" t="s">
        <v>23</v>
      </c>
      <c r="P135" s="8" t="s">
        <v>53</v>
      </c>
    </row>
    <row r="136" spans="2:16" ht="13.5" customHeight="1">
      <c r="B136" s="4" t="s">
        <v>406</v>
      </c>
      <c r="C136" s="4" t="s">
        <v>15</v>
      </c>
      <c r="D136" s="4" t="s">
        <v>16</v>
      </c>
      <c r="E136" s="5" t="s">
        <v>63</v>
      </c>
      <c r="F136" s="4" t="s">
        <v>18</v>
      </c>
      <c r="G136" s="4" t="s">
        <v>64</v>
      </c>
      <c r="H136" s="4" t="s">
        <v>101</v>
      </c>
      <c r="I136" s="4"/>
      <c r="J136" s="4" t="s">
        <v>407</v>
      </c>
      <c r="K136" s="4" t="s">
        <v>21</v>
      </c>
      <c r="L136" s="4">
        <v>2022</v>
      </c>
      <c r="M136" s="6" t="s">
        <v>22</v>
      </c>
      <c r="N136" s="7" t="s">
        <v>23</v>
      </c>
      <c r="P136" s="8" t="s">
        <v>22</v>
      </c>
    </row>
    <row r="137" spans="2:16" ht="13.5" customHeight="1">
      <c r="B137" s="9" t="s">
        <v>408</v>
      </c>
      <c r="C137" s="9" t="s">
        <v>15</v>
      </c>
      <c r="D137" s="9" t="s">
        <v>16</v>
      </c>
      <c r="E137" s="10" t="s">
        <v>63</v>
      </c>
      <c r="F137" s="9" t="s">
        <v>18</v>
      </c>
      <c r="G137" s="9" t="s">
        <v>64</v>
      </c>
      <c r="H137" s="9" t="s">
        <v>101</v>
      </c>
      <c r="I137" s="9"/>
      <c r="J137" s="9" t="s">
        <v>347</v>
      </c>
      <c r="K137" s="9" t="s">
        <v>21</v>
      </c>
      <c r="L137" s="9">
        <v>2022</v>
      </c>
      <c r="M137" s="11" t="s">
        <v>22</v>
      </c>
      <c r="N137" s="7" t="s">
        <v>23</v>
      </c>
      <c r="P137" s="8" t="s">
        <v>24</v>
      </c>
    </row>
    <row r="138" spans="2:16" ht="13.5" customHeight="1">
      <c r="B138" s="4" t="s">
        <v>409</v>
      </c>
      <c r="C138" s="4" t="s">
        <v>15</v>
      </c>
      <c r="D138" s="4" t="s">
        <v>16</v>
      </c>
      <c r="E138" s="5" t="s">
        <v>410</v>
      </c>
      <c r="F138" s="4" t="s">
        <v>18</v>
      </c>
      <c r="G138" s="4" t="s">
        <v>303</v>
      </c>
      <c r="H138" s="4" t="s">
        <v>122</v>
      </c>
      <c r="I138" s="4"/>
      <c r="J138" s="4" t="s">
        <v>411</v>
      </c>
      <c r="K138" s="4" t="s">
        <v>21</v>
      </c>
      <c r="L138" s="4">
        <v>2022</v>
      </c>
      <c r="M138" s="6" t="s">
        <v>22</v>
      </c>
      <c r="N138" s="7" t="s">
        <v>23</v>
      </c>
      <c r="P138" s="8" t="s">
        <v>24</v>
      </c>
    </row>
    <row r="139" spans="2:16" ht="13.5" customHeight="1">
      <c r="B139" s="9" t="s">
        <v>412</v>
      </c>
      <c r="C139" s="9" t="s">
        <v>15</v>
      </c>
      <c r="D139" s="9" t="s">
        <v>16</v>
      </c>
      <c r="E139" s="10" t="s">
        <v>413</v>
      </c>
      <c r="F139" s="9" t="s">
        <v>18</v>
      </c>
      <c r="G139" s="9" t="s">
        <v>31</v>
      </c>
      <c r="H139" s="9" t="s">
        <v>32</v>
      </c>
      <c r="I139" s="9"/>
      <c r="J139" s="9" t="s">
        <v>38</v>
      </c>
      <c r="K139" s="9" t="s">
        <v>21</v>
      </c>
      <c r="L139" s="9">
        <v>2022</v>
      </c>
      <c r="M139" s="11" t="s">
        <v>22</v>
      </c>
      <c r="N139" s="7" t="s">
        <v>23</v>
      </c>
      <c r="P139" s="8" t="s">
        <v>24</v>
      </c>
    </row>
    <row r="140" spans="2:16" ht="13.5" customHeight="1">
      <c r="B140" s="4" t="s">
        <v>414</v>
      </c>
      <c r="C140" s="4" t="s">
        <v>15</v>
      </c>
      <c r="D140" s="4" t="s">
        <v>16</v>
      </c>
      <c r="E140" s="5" t="s">
        <v>415</v>
      </c>
      <c r="F140" s="4" t="s">
        <v>18</v>
      </c>
      <c r="G140" s="4" t="s">
        <v>303</v>
      </c>
      <c r="H140" s="4" t="s">
        <v>122</v>
      </c>
      <c r="I140" s="4"/>
      <c r="J140" s="4" t="s">
        <v>416</v>
      </c>
      <c r="K140" s="4" t="s">
        <v>21</v>
      </c>
      <c r="L140" s="4">
        <v>2022</v>
      </c>
      <c r="M140" s="6" t="s">
        <v>53</v>
      </c>
      <c r="N140" s="7" t="s">
        <v>23</v>
      </c>
      <c r="P140" s="8" t="s">
        <v>53</v>
      </c>
    </row>
    <row r="141" spans="2:16" ht="13.5" customHeight="1">
      <c r="B141" s="9" t="s">
        <v>417</v>
      </c>
      <c r="C141" s="9" t="s">
        <v>15</v>
      </c>
      <c r="D141" s="9" t="s">
        <v>16</v>
      </c>
      <c r="E141" s="10" t="s">
        <v>418</v>
      </c>
      <c r="F141" s="9" t="s">
        <v>18</v>
      </c>
      <c r="G141" s="9" t="s">
        <v>419</v>
      </c>
      <c r="H141" s="9" t="s">
        <v>419</v>
      </c>
      <c r="I141" s="9"/>
      <c r="J141" s="9" t="s">
        <v>379</v>
      </c>
      <c r="K141" s="9" t="s">
        <v>21</v>
      </c>
      <c r="L141" s="9">
        <v>2022</v>
      </c>
      <c r="M141" s="11" t="s">
        <v>22</v>
      </c>
      <c r="N141" s="7" t="s">
        <v>23</v>
      </c>
      <c r="P141" s="8" t="s">
        <v>24</v>
      </c>
    </row>
    <row r="142" spans="2:16" ht="13.5" customHeight="1">
      <c r="B142" s="4" t="s">
        <v>420</v>
      </c>
      <c r="C142" s="4" t="s">
        <v>15</v>
      </c>
      <c r="D142" s="4" t="s">
        <v>16</v>
      </c>
      <c r="E142" s="5" t="s">
        <v>421</v>
      </c>
      <c r="F142" s="4" t="s">
        <v>18</v>
      </c>
      <c r="G142" s="4" t="s">
        <v>71</v>
      </c>
      <c r="H142" s="4" t="s">
        <v>281</v>
      </c>
      <c r="I142" s="4"/>
      <c r="J142" s="4" t="s">
        <v>288</v>
      </c>
      <c r="K142" s="4" t="s">
        <v>21</v>
      </c>
      <c r="L142" s="4">
        <v>2022</v>
      </c>
      <c r="M142" s="6" t="s">
        <v>24</v>
      </c>
      <c r="N142" s="7" t="s">
        <v>23</v>
      </c>
      <c r="P142" s="8" t="s">
        <v>24</v>
      </c>
    </row>
    <row r="143" spans="2:16" ht="13.5" customHeight="1">
      <c r="B143" s="9" t="s">
        <v>422</v>
      </c>
      <c r="C143" s="9" t="s">
        <v>15</v>
      </c>
      <c r="D143" s="9" t="s">
        <v>16</v>
      </c>
      <c r="E143" s="10" t="s">
        <v>423</v>
      </c>
      <c r="F143" s="9" t="s">
        <v>18</v>
      </c>
      <c r="G143" s="9" t="s">
        <v>161</v>
      </c>
      <c r="H143" s="9" t="s">
        <v>161</v>
      </c>
      <c r="I143" s="9"/>
      <c r="J143" s="9" t="s">
        <v>314</v>
      </c>
      <c r="K143" s="9" t="s">
        <v>21</v>
      </c>
      <c r="L143" s="9">
        <v>2022</v>
      </c>
      <c r="M143" s="11" t="s">
        <v>22</v>
      </c>
      <c r="N143" s="7" t="s">
        <v>23</v>
      </c>
      <c r="P143" s="8" t="s">
        <v>22</v>
      </c>
    </row>
    <row r="144" spans="2:16" ht="13.5" customHeight="1">
      <c r="B144" s="4" t="s">
        <v>424</v>
      </c>
      <c r="C144" s="4" t="s">
        <v>15</v>
      </c>
      <c r="D144" s="4" t="s">
        <v>16</v>
      </c>
      <c r="E144" s="5" t="s">
        <v>423</v>
      </c>
      <c r="F144" s="4" t="s">
        <v>18</v>
      </c>
      <c r="G144" s="4" t="s">
        <v>161</v>
      </c>
      <c r="H144" s="4" t="s">
        <v>161</v>
      </c>
      <c r="I144" s="4"/>
      <c r="J144" s="4" t="s">
        <v>425</v>
      </c>
      <c r="K144" s="4" t="s">
        <v>21</v>
      </c>
      <c r="L144" s="4">
        <v>2022</v>
      </c>
      <c r="M144" s="6" t="s">
        <v>24</v>
      </c>
      <c r="N144" s="7" t="s">
        <v>23</v>
      </c>
      <c r="P144" s="8" t="s">
        <v>24</v>
      </c>
    </row>
    <row r="145" spans="2:16" ht="13.5" customHeight="1">
      <c r="B145" s="9" t="s">
        <v>426</v>
      </c>
      <c r="C145" s="9" t="s">
        <v>15</v>
      </c>
      <c r="D145" s="9" t="s">
        <v>16</v>
      </c>
      <c r="E145" s="10" t="s">
        <v>427</v>
      </c>
      <c r="F145" s="9" t="s">
        <v>18</v>
      </c>
      <c r="G145" s="9" t="s">
        <v>31</v>
      </c>
      <c r="H145" s="9" t="s">
        <v>32</v>
      </c>
      <c r="I145" s="9"/>
      <c r="J145" s="9" t="s">
        <v>340</v>
      </c>
      <c r="K145" s="9" t="s">
        <v>21</v>
      </c>
      <c r="L145" s="9">
        <v>2022</v>
      </c>
      <c r="M145" s="11" t="s">
        <v>24</v>
      </c>
      <c r="N145" s="7" t="s">
        <v>23</v>
      </c>
      <c r="P145" s="8" t="s">
        <v>24</v>
      </c>
    </row>
    <row r="146" spans="2:16" ht="13.5" customHeight="1">
      <c r="B146" s="4" t="s">
        <v>428</v>
      </c>
      <c r="C146" s="4" t="s">
        <v>15</v>
      </c>
      <c r="D146" s="4" t="s">
        <v>16</v>
      </c>
      <c r="E146" s="5" t="s">
        <v>429</v>
      </c>
      <c r="F146" s="4" t="s">
        <v>18</v>
      </c>
      <c r="G146" s="4" t="s">
        <v>19</v>
      </c>
      <c r="H146" s="4" t="s">
        <v>51</v>
      </c>
      <c r="I146" s="4"/>
      <c r="J146" s="4" t="s">
        <v>416</v>
      </c>
      <c r="K146" s="4" t="s">
        <v>21</v>
      </c>
      <c r="L146" s="4">
        <v>2022</v>
      </c>
      <c r="M146" s="6" t="s">
        <v>43</v>
      </c>
      <c r="N146" s="7" t="s">
        <v>23</v>
      </c>
      <c r="P146" s="8" t="s">
        <v>43</v>
      </c>
    </row>
    <row r="147" spans="2:16" ht="13.5" customHeight="1">
      <c r="B147" s="9" t="s">
        <v>430</v>
      </c>
      <c r="C147" s="9" t="s">
        <v>15</v>
      </c>
      <c r="D147" s="9" t="s">
        <v>16</v>
      </c>
      <c r="E147" s="10" t="s">
        <v>431</v>
      </c>
      <c r="F147" s="9" t="s">
        <v>18</v>
      </c>
      <c r="G147" s="9" t="s">
        <v>31</v>
      </c>
      <c r="H147" s="9" t="s">
        <v>32</v>
      </c>
      <c r="I147" s="9"/>
      <c r="J147" s="9" t="s">
        <v>432</v>
      </c>
      <c r="K147" s="9" t="s">
        <v>21</v>
      </c>
      <c r="L147" s="9">
        <v>2022</v>
      </c>
      <c r="M147" s="11" t="s">
        <v>28</v>
      </c>
      <c r="N147" s="7" t="s">
        <v>23</v>
      </c>
      <c r="P147" s="8" t="s">
        <v>28</v>
      </c>
    </row>
    <row r="148" spans="2:16" ht="13.5" customHeight="1">
      <c r="B148" s="4" t="s">
        <v>433</v>
      </c>
      <c r="C148" s="4" t="s">
        <v>15</v>
      </c>
      <c r="D148" s="4" t="s">
        <v>16</v>
      </c>
      <c r="E148" s="5" t="s">
        <v>431</v>
      </c>
      <c r="F148" s="4" t="s">
        <v>18</v>
      </c>
      <c r="G148" s="4" t="s">
        <v>31</v>
      </c>
      <c r="H148" s="4" t="s">
        <v>32</v>
      </c>
      <c r="I148" s="4"/>
      <c r="J148" s="4" t="s">
        <v>434</v>
      </c>
      <c r="K148" s="4" t="s">
        <v>21</v>
      </c>
      <c r="L148" s="4">
        <v>2022</v>
      </c>
      <c r="M148" s="6" t="s">
        <v>22</v>
      </c>
      <c r="N148" s="7" t="s">
        <v>23</v>
      </c>
      <c r="P148" s="8" t="s">
        <v>22</v>
      </c>
    </row>
    <row r="149" spans="2:16" ht="13.5" customHeight="1">
      <c r="B149" s="9" t="s">
        <v>435</v>
      </c>
      <c r="C149" s="9" t="s">
        <v>15</v>
      </c>
      <c r="D149" s="9" t="s">
        <v>16</v>
      </c>
      <c r="E149" s="10" t="s">
        <v>436</v>
      </c>
      <c r="F149" s="9" t="s">
        <v>18</v>
      </c>
      <c r="G149" s="9" t="s">
        <v>303</v>
      </c>
      <c r="H149" s="9" t="s">
        <v>122</v>
      </c>
      <c r="I149" s="9"/>
      <c r="J149" s="9" t="s">
        <v>416</v>
      </c>
      <c r="K149" s="9" t="s">
        <v>21</v>
      </c>
      <c r="L149" s="9">
        <v>2022</v>
      </c>
      <c r="M149" s="11" t="s">
        <v>28</v>
      </c>
      <c r="N149" s="7" t="s">
        <v>23</v>
      </c>
      <c r="P149" s="8" t="s">
        <v>28</v>
      </c>
    </row>
    <row r="150" spans="2:16" ht="13.5" customHeight="1">
      <c r="B150" s="4" t="s">
        <v>437</v>
      </c>
      <c r="C150" s="4" t="s">
        <v>15</v>
      </c>
      <c r="D150" s="4" t="s">
        <v>16</v>
      </c>
      <c r="E150" s="5" t="s">
        <v>325</v>
      </c>
      <c r="F150" s="4" t="s">
        <v>18</v>
      </c>
      <c r="G150" s="4" t="s">
        <v>57</v>
      </c>
      <c r="H150" s="4" t="s">
        <v>156</v>
      </c>
      <c r="I150" s="4"/>
      <c r="J150" s="4" t="s">
        <v>438</v>
      </c>
      <c r="K150" s="4" t="s">
        <v>21</v>
      </c>
      <c r="L150" s="4">
        <v>2022</v>
      </c>
      <c r="M150" s="6" t="s">
        <v>24</v>
      </c>
      <c r="N150" s="7" t="s">
        <v>23</v>
      </c>
      <c r="P150" s="8" t="s">
        <v>24</v>
      </c>
    </row>
    <row r="151" spans="2:16" ht="13.5" customHeight="1">
      <c r="B151" s="9" t="s">
        <v>439</v>
      </c>
      <c r="C151" s="9" t="s">
        <v>15</v>
      </c>
      <c r="D151" s="9" t="s">
        <v>16</v>
      </c>
      <c r="E151" s="10" t="s">
        <v>440</v>
      </c>
      <c r="F151" s="9" t="s">
        <v>18</v>
      </c>
      <c r="G151" s="9" t="s">
        <v>419</v>
      </c>
      <c r="H151" s="9" t="s">
        <v>419</v>
      </c>
      <c r="I151" s="9"/>
      <c r="J151" s="9" t="s">
        <v>425</v>
      </c>
      <c r="K151" s="9" t="s">
        <v>21</v>
      </c>
      <c r="L151" s="9">
        <v>2022</v>
      </c>
      <c r="M151" s="11" t="s">
        <v>24</v>
      </c>
      <c r="N151" s="7" t="s">
        <v>23</v>
      </c>
      <c r="P151" s="8" t="s">
        <v>24</v>
      </c>
    </row>
    <row r="152" spans="2:16" ht="13.5" customHeight="1">
      <c r="B152" s="4" t="s">
        <v>441</v>
      </c>
      <c r="C152" s="4" t="s">
        <v>15</v>
      </c>
      <c r="D152" s="4" t="s">
        <v>16</v>
      </c>
      <c r="E152" s="5" t="s">
        <v>442</v>
      </c>
      <c r="F152" s="4" t="s">
        <v>18</v>
      </c>
      <c r="G152" s="4" t="s">
        <v>31</v>
      </c>
      <c r="H152" s="4" t="s">
        <v>32</v>
      </c>
      <c r="I152" s="4"/>
      <c r="J152" s="4" t="s">
        <v>38</v>
      </c>
      <c r="K152" s="4" t="s">
        <v>21</v>
      </c>
      <c r="L152" s="4">
        <v>2022</v>
      </c>
      <c r="M152" s="6" t="s">
        <v>22</v>
      </c>
      <c r="N152" s="7" t="s">
        <v>23</v>
      </c>
      <c r="P152" s="8" t="s">
        <v>24</v>
      </c>
    </row>
    <row r="153" spans="2:16" ht="13.5" customHeight="1">
      <c r="B153" s="9" t="s">
        <v>443</v>
      </c>
      <c r="C153" s="9" t="s">
        <v>15</v>
      </c>
      <c r="D153" s="9" t="s">
        <v>16</v>
      </c>
      <c r="E153" s="10" t="s">
        <v>444</v>
      </c>
      <c r="F153" s="9" t="s">
        <v>18</v>
      </c>
      <c r="G153" s="9" t="s">
        <v>31</v>
      </c>
      <c r="H153" s="9" t="s">
        <v>32</v>
      </c>
      <c r="I153" s="9"/>
      <c r="J153" s="9" t="s">
        <v>377</v>
      </c>
      <c r="K153" s="9" t="s">
        <v>21</v>
      </c>
      <c r="L153" s="9">
        <v>2022</v>
      </c>
      <c r="M153" s="11" t="s">
        <v>22</v>
      </c>
      <c r="N153" s="7" t="s">
        <v>23</v>
      </c>
      <c r="P153" s="8" t="s">
        <v>24</v>
      </c>
    </row>
    <row r="154" spans="2:16" ht="13.5" customHeight="1">
      <c r="B154" s="4" t="s">
        <v>445</v>
      </c>
      <c r="C154" s="4" t="s">
        <v>15</v>
      </c>
      <c r="D154" s="4" t="s">
        <v>16</v>
      </c>
      <c r="E154" s="5" t="s">
        <v>446</v>
      </c>
      <c r="F154" s="4" t="s">
        <v>18</v>
      </c>
      <c r="G154" s="4" t="s">
        <v>31</v>
      </c>
      <c r="H154" s="4" t="s">
        <v>32</v>
      </c>
      <c r="I154" s="4"/>
      <c r="J154" s="4" t="s">
        <v>386</v>
      </c>
      <c r="K154" s="4" t="s">
        <v>21</v>
      </c>
      <c r="L154" s="4">
        <v>2022</v>
      </c>
      <c r="M154" s="6" t="s">
        <v>22</v>
      </c>
      <c r="N154" s="7" t="s">
        <v>23</v>
      </c>
      <c r="P154" s="8" t="s">
        <v>22</v>
      </c>
    </row>
    <row r="155" spans="2:16" ht="13.5" customHeight="1">
      <c r="B155" s="9" t="s">
        <v>447</v>
      </c>
      <c r="C155" s="9" t="s">
        <v>15</v>
      </c>
      <c r="D155" s="9" t="s">
        <v>16</v>
      </c>
      <c r="E155" s="10" t="s">
        <v>448</v>
      </c>
      <c r="F155" s="9" t="s">
        <v>18</v>
      </c>
      <c r="G155" s="9" t="s">
        <v>129</v>
      </c>
      <c r="H155" s="9" t="s">
        <v>130</v>
      </c>
      <c r="I155" s="9"/>
      <c r="J155" s="9" t="s">
        <v>449</v>
      </c>
      <c r="K155" s="9" t="s">
        <v>21</v>
      </c>
      <c r="L155" s="9">
        <v>2022</v>
      </c>
      <c r="M155" s="11" t="s">
        <v>22</v>
      </c>
      <c r="N155" s="7" t="s">
        <v>23</v>
      </c>
      <c r="P155" s="8" t="s">
        <v>24</v>
      </c>
    </row>
    <row r="156" spans="2:16" ht="13.5" customHeight="1">
      <c r="B156" s="4" t="s">
        <v>450</v>
      </c>
      <c r="C156" s="4" t="s">
        <v>15</v>
      </c>
      <c r="D156" s="4" t="s">
        <v>16</v>
      </c>
      <c r="E156" s="5" t="s">
        <v>451</v>
      </c>
      <c r="F156" s="4" t="s">
        <v>18</v>
      </c>
      <c r="G156" s="4" t="s">
        <v>129</v>
      </c>
      <c r="H156" s="4" t="s">
        <v>195</v>
      </c>
      <c r="I156" s="4"/>
      <c r="J156" s="4" t="s">
        <v>452</v>
      </c>
      <c r="K156" s="4" t="s">
        <v>21</v>
      </c>
      <c r="L156" s="4">
        <v>2022</v>
      </c>
      <c r="M156" s="6" t="s">
        <v>22</v>
      </c>
      <c r="N156" s="7" t="s">
        <v>23</v>
      </c>
      <c r="P156" s="8" t="s">
        <v>24</v>
      </c>
    </row>
    <row r="157" spans="2:16" ht="13.5" customHeight="1">
      <c r="B157" s="9" t="s">
        <v>453</v>
      </c>
      <c r="C157" s="9" t="s">
        <v>15</v>
      </c>
      <c r="D157" s="9" t="s">
        <v>16</v>
      </c>
      <c r="E157" s="10" t="s">
        <v>454</v>
      </c>
      <c r="F157" s="9" t="s">
        <v>18</v>
      </c>
      <c r="G157" s="9" t="s">
        <v>31</v>
      </c>
      <c r="H157" s="9" t="s">
        <v>32</v>
      </c>
      <c r="I157" s="9"/>
      <c r="J157" s="9" t="s">
        <v>455</v>
      </c>
      <c r="K157" s="9" t="s">
        <v>21</v>
      </c>
      <c r="L157" s="9">
        <v>2022</v>
      </c>
      <c r="M157" s="11" t="s">
        <v>24</v>
      </c>
      <c r="N157" s="7" t="s">
        <v>23</v>
      </c>
      <c r="P157" s="8" t="s">
        <v>24</v>
      </c>
    </row>
    <row r="158" spans="2:16" ht="13.5" customHeight="1">
      <c r="B158" s="4" t="s">
        <v>456</v>
      </c>
      <c r="C158" s="4" t="s">
        <v>15</v>
      </c>
      <c r="D158" s="4" t="s">
        <v>16</v>
      </c>
      <c r="E158" s="5" t="s">
        <v>457</v>
      </c>
      <c r="F158" s="4" t="s">
        <v>18</v>
      </c>
      <c r="G158" s="4" t="s">
        <v>31</v>
      </c>
      <c r="H158" s="4" t="s">
        <v>32</v>
      </c>
      <c r="I158" s="4"/>
      <c r="J158" s="4" t="s">
        <v>458</v>
      </c>
      <c r="K158" s="4" t="s">
        <v>21</v>
      </c>
      <c r="L158" s="4">
        <v>2022</v>
      </c>
      <c r="M158" s="6" t="s">
        <v>43</v>
      </c>
      <c r="N158" s="7" t="s">
        <v>23</v>
      </c>
      <c r="P158" s="8" t="s">
        <v>43</v>
      </c>
    </row>
    <row r="159" spans="2:16" ht="13.5" customHeight="1">
      <c r="B159" s="9" t="s">
        <v>459</v>
      </c>
      <c r="C159" s="9" t="s">
        <v>15</v>
      </c>
      <c r="D159" s="9" t="s">
        <v>16</v>
      </c>
      <c r="E159" s="10" t="s">
        <v>429</v>
      </c>
      <c r="F159" s="9" t="s">
        <v>18</v>
      </c>
      <c r="G159" s="9" t="s">
        <v>19</v>
      </c>
      <c r="H159" s="9" t="s">
        <v>51</v>
      </c>
      <c r="I159" s="9"/>
      <c r="J159" s="9" t="s">
        <v>460</v>
      </c>
      <c r="K159" s="9" t="s">
        <v>21</v>
      </c>
      <c r="L159" s="9">
        <v>2022</v>
      </c>
      <c r="M159" s="11" t="s">
        <v>24</v>
      </c>
      <c r="N159" s="7" t="s">
        <v>23</v>
      </c>
      <c r="P159" s="8" t="s">
        <v>24</v>
      </c>
    </row>
    <row r="160" spans="2:16" ht="13.5" customHeight="1">
      <c r="B160" s="4" t="s">
        <v>461</v>
      </c>
      <c r="C160" s="4" t="s">
        <v>15</v>
      </c>
      <c r="D160" s="4" t="s">
        <v>16</v>
      </c>
      <c r="E160" s="5" t="s">
        <v>462</v>
      </c>
      <c r="F160" s="4" t="s">
        <v>18</v>
      </c>
      <c r="G160" s="4" t="s">
        <v>109</v>
      </c>
      <c r="H160" s="4" t="s">
        <v>334</v>
      </c>
      <c r="I160" s="4"/>
      <c r="J160" s="4" t="s">
        <v>463</v>
      </c>
      <c r="K160" s="4" t="s">
        <v>21</v>
      </c>
      <c r="L160" s="4">
        <v>2022</v>
      </c>
      <c r="M160" s="6" t="s">
        <v>22</v>
      </c>
      <c r="N160" s="7" t="s">
        <v>23</v>
      </c>
      <c r="P160" s="8" t="s">
        <v>24</v>
      </c>
    </row>
    <row r="161" spans="2:16" ht="13.5" customHeight="1">
      <c r="B161" s="9" t="s">
        <v>464</v>
      </c>
      <c r="C161" s="9" t="s">
        <v>15</v>
      </c>
      <c r="D161" s="9" t="s">
        <v>16</v>
      </c>
      <c r="E161" s="10" t="s">
        <v>465</v>
      </c>
      <c r="F161" s="9" t="s">
        <v>18</v>
      </c>
      <c r="G161" s="9" t="s">
        <v>19</v>
      </c>
      <c r="H161" s="9" t="s">
        <v>51</v>
      </c>
      <c r="I161" s="9"/>
      <c r="J161" s="9" t="s">
        <v>386</v>
      </c>
      <c r="K161" s="9" t="s">
        <v>21</v>
      </c>
      <c r="L161" s="9">
        <v>2022</v>
      </c>
      <c r="M161" s="11" t="s">
        <v>43</v>
      </c>
      <c r="N161" s="7" t="s">
        <v>23</v>
      </c>
      <c r="P161" s="8" t="s">
        <v>43</v>
      </c>
    </row>
    <row r="162" spans="2:16" ht="13.5" customHeight="1">
      <c r="B162" s="4" t="s">
        <v>466</v>
      </c>
      <c r="C162" s="4" t="s">
        <v>15</v>
      </c>
      <c r="D162" s="4" t="s">
        <v>16</v>
      </c>
      <c r="E162" s="5" t="s">
        <v>385</v>
      </c>
      <c r="F162" s="4" t="s">
        <v>18</v>
      </c>
      <c r="G162" s="4" t="s">
        <v>31</v>
      </c>
      <c r="H162" s="4" t="s">
        <v>32</v>
      </c>
      <c r="I162" s="4"/>
      <c r="J162" s="4" t="s">
        <v>251</v>
      </c>
      <c r="K162" s="4" t="s">
        <v>21</v>
      </c>
      <c r="L162" s="4">
        <v>2022</v>
      </c>
      <c r="M162" s="6" t="s">
        <v>22</v>
      </c>
      <c r="N162" s="7" t="s">
        <v>23</v>
      </c>
      <c r="P162" s="8" t="s">
        <v>24</v>
      </c>
    </row>
    <row r="163" spans="2:16" ht="13.5" customHeight="1">
      <c r="B163" s="9" t="s">
        <v>467</v>
      </c>
      <c r="C163" s="9" t="s">
        <v>15</v>
      </c>
      <c r="D163" s="9" t="s">
        <v>16</v>
      </c>
      <c r="E163" s="10" t="s">
        <v>468</v>
      </c>
      <c r="F163" s="9" t="s">
        <v>18</v>
      </c>
      <c r="G163" s="9" t="s">
        <v>71</v>
      </c>
      <c r="H163" s="9" t="s">
        <v>281</v>
      </c>
      <c r="I163" s="9"/>
      <c r="J163" s="9" t="s">
        <v>469</v>
      </c>
      <c r="K163" s="9" t="s">
        <v>21</v>
      </c>
      <c r="L163" s="9">
        <v>2022</v>
      </c>
      <c r="M163" s="11" t="s">
        <v>22</v>
      </c>
      <c r="N163" s="7" t="s">
        <v>23</v>
      </c>
      <c r="P163" s="8" t="s">
        <v>24</v>
      </c>
    </row>
    <row r="164" spans="2:16" ht="13.5" customHeight="1">
      <c r="B164" s="4" t="s">
        <v>470</v>
      </c>
      <c r="C164" s="4" t="s">
        <v>15</v>
      </c>
      <c r="D164" s="4" t="s">
        <v>16</v>
      </c>
      <c r="E164" s="5" t="s">
        <v>471</v>
      </c>
      <c r="F164" s="4" t="s">
        <v>18</v>
      </c>
      <c r="G164" s="4" t="s">
        <v>71</v>
      </c>
      <c r="H164" s="4" t="s">
        <v>281</v>
      </c>
      <c r="I164" s="4"/>
      <c r="J164" s="4" t="s">
        <v>472</v>
      </c>
      <c r="K164" s="4" t="s">
        <v>21</v>
      </c>
      <c r="L164" s="4">
        <v>2022</v>
      </c>
      <c r="M164" s="6" t="s">
        <v>43</v>
      </c>
      <c r="N164" s="7" t="s">
        <v>23</v>
      </c>
      <c r="P164" s="8" t="s">
        <v>43</v>
      </c>
    </row>
    <row r="165" spans="2:16" ht="13.5" customHeight="1">
      <c r="B165" s="9" t="s">
        <v>473</v>
      </c>
      <c r="C165" s="9" t="s">
        <v>15</v>
      </c>
      <c r="D165" s="9" t="s">
        <v>16</v>
      </c>
      <c r="E165" s="10" t="s">
        <v>462</v>
      </c>
      <c r="F165" s="9" t="s">
        <v>18</v>
      </c>
      <c r="G165" s="9" t="s">
        <v>109</v>
      </c>
      <c r="H165" s="9" t="s">
        <v>334</v>
      </c>
      <c r="I165" s="9"/>
      <c r="J165" s="9" t="s">
        <v>474</v>
      </c>
      <c r="K165" s="9" t="s">
        <v>21</v>
      </c>
      <c r="L165" s="9">
        <v>2022</v>
      </c>
      <c r="M165" s="11" t="s">
        <v>22</v>
      </c>
      <c r="N165" s="7" t="s">
        <v>23</v>
      </c>
      <c r="P165" s="8" t="s">
        <v>24</v>
      </c>
    </row>
    <row r="166" spans="2:16" ht="13.5" customHeight="1">
      <c r="B166" s="4" t="s">
        <v>475</v>
      </c>
      <c r="C166" s="4" t="s">
        <v>15</v>
      </c>
      <c r="D166" s="4" t="s">
        <v>16</v>
      </c>
      <c r="E166" s="5" t="s">
        <v>476</v>
      </c>
      <c r="F166" s="4" t="s">
        <v>18</v>
      </c>
      <c r="G166" s="4" t="s">
        <v>71</v>
      </c>
      <c r="H166" s="4" t="s">
        <v>281</v>
      </c>
      <c r="I166" s="4"/>
      <c r="J166" s="4" t="s">
        <v>469</v>
      </c>
      <c r="K166" s="4" t="s">
        <v>21</v>
      </c>
      <c r="L166" s="4">
        <v>2022</v>
      </c>
      <c r="M166" s="6" t="s">
        <v>22</v>
      </c>
      <c r="N166" s="7" t="s">
        <v>23</v>
      </c>
      <c r="P166" s="8" t="s">
        <v>24</v>
      </c>
    </row>
    <row r="167" spans="2:16" ht="13.5" customHeight="1">
      <c r="B167" s="9" t="s">
        <v>477</v>
      </c>
      <c r="C167" s="9" t="s">
        <v>15</v>
      </c>
      <c r="D167" s="9" t="s">
        <v>16</v>
      </c>
      <c r="E167" s="10" t="s">
        <v>478</v>
      </c>
      <c r="F167" s="9" t="s">
        <v>18</v>
      </c>
      <c r="G167" s="9" t="s">
        <v>71</v>
      </c>
      <c r="H167" s="9" t="s">
        <v>281</v>
      </c>
      <c r="I167" s="9"/>
      <c r="J167" s="9" t="s">
        <v>479</v>
      </c>
      <c r="K167" s="9" t="s">
        <v>21</v>
      </c>
      <c r="L167" s="9">
        <v>2022</v>
      </c>
      <c r="M167" s="11" t="s">
        <v>22</v>
      </c>
      <c r="N167" s="7" t="s">
        <v>23</v>
      </c>
      <c r="P167" s="8" t="s">
        <v>24</v>
      </c>
    </row>
    <row r="168" spans="2:16" ht="13.5" customHeight="1">
      <c r="B168" s="4" t="s">
        <v>480</v>
      </c>
      <c r="C168" s="4" t="s">
        <v>15</v>
      </c>
      <c r="D168" s="4" t="s">
        <v>16</v>
      </c>
      <c r="E168" s="5" t="s">
        <v>481</v>
      </c>
      <c r="F168" s="4" t="s">
        <v>18</v>
      </c>
      <c r="G168" s="4" t="s">
        <v>71</v>
      </c>
      <c r="H168" s="4" t="s">
        <v>391</v>
      </c>
      <c r="I168" s="4"/>
      <c r="J168" s="4" t="s">
        <v>482</v>
      </c>
      <c r="K168" s="4" t="s">
        <v>21</v>
      </c>
      <c r="L168" s="4">
        <v>2022</v>
      </c>
      <c r="M168" s="6" t="s">
        <v>22</v>
      </c>
      <c r="N168" s="7" t="s">
        <v>23</v>
      </c>
      <c r="P168" s="8" t="s">
        <v>24</v>
      </c>
    </row>
    <row r="169" spans="2:16" ht="13.5" customHeight="1">
      <c r="B169" s="9" t="s">
        <v>483</v>
      </c>
      <c r="C169" s="9" t="s">
        <v>15</v>
      </c>
      <c r="D169" s="9" t="s">
        <v>16</v>
      </c>
      <c r="E169" s="10" t="s">
        <v>287</v>
      </c>
      <c r="F169" s="9" t="s">
        <v>18</v>
      </c>
      <c r="G169" s="9" t="s">
        <v>31</v>
      </c>
      <c r="H169" s="9" t="s">
        <v>32</v>
      </c>
      <c r="I169" s="9"/>
      <c r="J169" s="9" t="s">
        <v>484</v>
      </c>
      <c r="K169" s="9" t="s">
        <v>21</v>
      </c>
      <c r="L169" s="9">
        <v>2022</v>
      </c>
      <c r="M169" s="11" t="s">
        <v>43</v>
      </c>
      <c r="N169" s="7" t="s">
        <v>23</v>
      </c>
      <c r="P169" s="8" t="s">
        <v>43</v>
      </c>
    </row>
    <row r="170" spans="2:16" ht="13.5" customHeight="1">
      <c r="B170" s="4" t="s">
        <v>485</v>
      </c>
      <c r="C170" s="4" t="s">
        <v>15</v>
      </c>
      <c r="D170" s="4" t="s">
        <v>16</v>
      </c>
      <c r="E170" s="5" t="s">
        <v>415</v>
      </c>
      <c r="F170" s="4" t="s">
        <v>18</v>
      </c>
      <c r="G170" s="4" t="s">
        <v>129</v>
      </c>
      <c r="H170" s="4" t="s">
        <v>130</v>
      </c>
      <c r="I170" s="4"/>
      <c r="J170" s="4" t="s">
        <v>452</v>
      </c>
      <c r="K170" s="4" t="s">
        <v>21</v>
      </c>
      <c r="L170" s="4">
        <v>2022</v>
      </c>
      <c r="M170" s="6" t="s">
        <v>22</v>
      </c>
      <c r="N170" s="7" t="s">
        <v>23</v>
      </c>
      <c r="P170" s="8" t="s">
        <v>24</v>
      </c>
    </row>
    <row r="171" spans="2:16" ht="13.5" customHeight="1">
      <c r="B171" s="9" t="s">
        <v>486</v>
      </c>
      <c r="C171" s="9" t="s">
        <v>15</v>
      </c>
      <c r="D171" s="9" t="s">
        <v>16</v>
      </c>
      <c r="E171" s="10" t="s">
        <v>487</v>
      </c>
      <c r="F171" s="9" t="s">
        <v>18</v>
      </c>
      <c r="G171" s="9" t="s">
        <v>71</v>
      </c>
      <c r="H171" s="9" t="s">
        <v>171</v>
      </c>
      <c r="I171" s="9"/>
      <c r="J171" s="9" t="s">
        <v>488</v>
      </c>
      <c r="K171" s="9" t="s">
        <v>21</v>
      </c>
      <c r="L171" s="9">
        <v>2022</v>
      </c>
      <c r="M171" s="11" t="s">
        <v>43</v>
      </c>
      <c r="N171" s="7" t="s">
        <v>23</v>
      </c>
      <c r="P171" s="8" t="s">
        <v>43</v>
      </c>
    </row>
    <row r="172" spans="2:16" ht="13.5" customHeight="1">
      <c r="B172" s="4" t="s">
        <v>489</v>
      </c>
      <c r="C172" s="4" t="s">
        <v>15</v>
      </c>
      <c r="D172" s="4" t="s">
        <v>16</v>
      </c>
      <c r="E172" s="5" t="s">
        <v>490</v>
      </c>
      <c r="F172" s="4" t="s">
        <v>18</v>
      </c>
      <c r="G172" s="4" t="s">
        <v>71</v>
      </c>
      <c r="H172" s="4" t="s">
        <v>105</v>
      </c>
      <c r="I172" s="4"/>
      <c r="J172" s="4" t="s">
        <v>482</v>
      </c>
      <c r="K172" s="4" t="s">
        <v>21</v>
      </c>
      <c r="L172" s="4">
        <v>2022</v>
      </c>
      <c r="M172" s="6" t="s">
        <v>22</v>
      </c>
      <c r="N172" s="7" t="s">
        <v>23</v>
      </c>
      <c r="P172" s="8" t="s">
        <v>24</v>
      </c>
    </row>
    <row r="173" spans="2:16" ht="13.5" customHeight="1">
      <c r="B173" s="9" t="s">
        <v>491</v>
      </c>
      <c r="C173" s="9" t="s">
        <v>15</v>
      </c>
      <c r="D173" s="9" t="s">
        <v>16</v>
      </c>
      <c r="E173" s="10" t="s">
        <v>490</v>
      </c>
      <c r="F173" s="9" t="s">
        <v>18</v>
      </c>
      <c r="G173" s="9" t="s">
        <v>71</v>
      </c>
      <c r="H173" s="9" t="s">
        <v>105</v>
      </c>
      <c r="I173" s="9"/>
      <c r="J173" s="9" t="s">
        <v>492</v>
      </c>
      <c r="K173" s="9" t="s">
        <v>21</v>
      </c>
      <c r="L173" s="9">
        <v>2022</v>
      </c>
      <c r="M173" s="11" t="s">
        <v>22</v>
      </c>
      <c r="N173" s="7" t="s">
        <v>23</v>
      </c>
      <c r="P173" s="8" t="s">
        <v>24</v>
      </c>
    </row>
    <row r="174" spans="2:16" ht="13.5" customHeight="1">
      <c r="B174" s="4" t="s">
        <v>493</v>
      </c>
      <c r="C174" s="4" t="s">
        <v>15</v>
      </c>
      <c r="D174" s="4" t="s">
        <v>16</v>
      </c>
      <c r="E174" s="5" t="s">
        <v>494</v>
      </c>
      <c r="F174" s="4" t="s">
        <v>18</v>
      </c>
      <c r="G174" s="4" t="s">
        <v>71</v>
      </c>
      <c r="H174" s="4" t="s">
        <v>105</v>
      </c>
      <c r="I174" s="4"/>
      <c r="J174" s="4" t="s">
        <v>495</v>
      </c>
      <c r="K174" s="4" t="s">
        <v>21</v>
      </c>
      <c r="L174" s="4">
        <v>2022</v>
      </c>
      <c r="M174" s="6" t="s">
        <v>43</v>
      </c>
      <c r="N174" s="7" t="s">
        <v>23</v>
      </c>
      <c r="P174" s="8" t="s">
        <v>43</v>
      </c>
    </row>
    <row r="175" spans="2:16" ht="13.5" customHeight="1">
      <c r="B175" s="9" t="s">
        <v>496</v>
      </c>
      <c r="C175" s="9" t="s">
        <v>15</v>
      </c>
      <c r="D175" s="9" t="s">
        <v>16</v>
      </c>
      <c r="E175" s="10" t="s">
        <v>462</v>
      </c>
      <c r="F175" s="9" t="s">
        <v>18</v>
      </c>
      <c r="G175" s="9" t="s">
        <v>109</v>
      </c>
      <c r="H175" s="9" t="s">
        <v>334</v>
      </c>
      <c r="I175" s="9"/>
      <c r="J175" s="9" t="s">
        <v>497</v>
      </c>
      <c r="K175" s="9" t="s">
        <v>21</v>
      </c>
      <c r="L175" s="9">
        <v>2022</v>
      </c>
      <c r="M175" s="11" t="s">
        <v>24</v>
      </c>
      <c r="N175" s="7" t="s">
        <v>23</v>
      </c>
      <c r="P175" s="8" t="s">
        <v>24</v>
      </c>
    </row>
    <row r="176" spans="2:16" ht="13.5" customHeight="1">
      <c r="B176" s="4" t="s">
        <v>498</v>
      </c>
      <c r="C176" s="4" t="s">
        <v>15</v>
      </c>
      <c r="D176" s="4" t="s">
        <v>16</v>
      </c>
      <c r="E176" s="5" t="s">
        <v>499</v>
      </c>
      <c r="F176" s="4" t="s">
        <v>18</v>
      </c>
      <c r="G176" s="4" t="s">
        <v>31</v>
      </c>
      <c r="H176" s="4" t="s">
        <v>32</v>
      </c>
      <c r="I176" s="4"/>
      <c r="J176" s="4" t="s">
        <v>482</v>
      </c>
      <c r="K176" s="4" t="s">
        <v>21</v>
      </c>
      <c r="L176" s="4">
        <v>2022</v>
      </c>
      <c r="M176" s="6" t="s">
        <v>43</v>
      </c>
      <c r="N176" s="7" t="s">
        <v>23</v>
      </c>
      <c r="P176" s="8" t="s">
        <v>43</v>
      </c>
    </row>
    <row r="177" spans="2:16" ht="13.5" customHeight="1">
      <c r="B177" s="9" t="s">
        <v>500</v>
      </c>
      <c r="C177" s="9" t="s">
        <v>15</v>
      </c>
      <c r="D177" s="9" t="s">
        <v>16</v>
      </c>
      <c r="E177" s="10" t="s">
        <v>404</v>
      </c>
      <c r="F177" s="9" t="s">
        <v>18</v>
      </c>
      <c r="G177" s="9" t="s">
        <v>129</v>
      </c>
      <c r="H177" s="9" t="s">
        <v>130</v>
      </c>
      <c r="I177" s="9"/>
      <c r="J177" s="9" t="s">
        <v>479</v>
      </c>
      <c r="K177" s="9" t="s">
        <v>21</v>
      </c>
      <c r="L177" s="9">
        <v>2022</v>
      </c>
      <c r="M177" s="11" t="s">
        <v>22</v>
      </c>
      <c r="N177" s="7" t="s">
        <v>23</v>
      </c>
      <c r="P177" s="8" t="s">
        <v>22</v>
      </c>
    </row>
    <row r="178" spans="2:16" ht="13.5" customHeight="1">
      <c r="B178" s="4" t="s">
        <v>501</v>
      </c>
      <c r="C178" s="4" t="s">
        <v>15</v>
      </c>
      <c r="D178" s="4" t="s">
        <v>16</v>
      </c>
      <c r="E178" s="5" t="s">
        <v>502</v>
      </c>
      <c r="F178" s="4" t="s">
        <v>18</v>
      </c>
      <c r="G178" s="4" t="s">
        <v>31</v>
      </c>
      <c r="H178" s="4" t="s">
        <v>32</v>
      </c>
      <c r="I178" s="4"/>
      <c r="J178" s="4" t="s">
        <v>365</v>
      </c>
      <c r="K178" s="4" t="s">
        <v>21</v>
      </c>
      <c r="L178" s="4">
        <v>2022</v>
      </c>
      <c r="M178" s="6" t="s">
        <v>43</v>
      </c>
      <c r="N178" s="7" t="s">
        <v>23</v>
      </c>
      <c r="P178" s="8" t="s">
        <v>43</v>
      </c>
    </row>
    <row r="179" spans="2:16" ht="13.5" customHeight="1">
      <c r="B179" s="9" t="s">
        <v>503</v>
      </c>
      <c r="C179" s="9" t="s">
        <v>15</v>
      </c>
      <c r="D179" s="9" t="s">
        <v>16</v>
      </c>
      <c r="E179" s="10" t="s">
        <v>504</v>
      </c>
      <c r="F179" s="9" t="s">
        <v>18</v>
      </c>
      <c r="G179" s="9" t="s">
        <v>31</v>
      </c>
      <c r="H179" s="9" t="s">
        <v>32</v>
      </c>
      <c r="I179" s="9"/>
      <c r="J179" s="9" t="s">
        <v>505</v>
      </c>
      <c r="K179" s="9" t="s">
        <v>21</v>
      </c>
      <c r="L179" s="9">
        <v>2022</v>
      </c>
      <c r="M179" s="11" t="s">
        <v>43</v>
      </c>
      <c r="N179" s="7" t="s">
        <v>23</v>
      </c>
      <c r="P179" s="8" t="s">
        <v>43</v>
      </c>
    </row>
    <row r="180" spans="2:16" ht="13.5" customHeight="1">
      <c r="B180" s="4" t="s">
        <v>506</v>
      </c>
      <c r="C180" s="4" t="s">
        <v>15</v>
      </c>
      <c r="D180" s="4" t="s">
        <v>16</v>
      </c>
      <c r="E180" s="5" t="s">
        <v>346</v>
      </c>
      <c r="F180" s="4" t="s">
        <v>18</v>
      </c>
      <c r="G180" s="4" t="s">
        <v>71</v>
      </c>
      <c r="H180" s="4" t="s">
        <v>105</v>
      </c>
      <c r="I180" s="4"/>
      <c r="J180" s="4" t="s">
        <v>507</v>
      </c>
      <c r="K180" s="4" t="s">
        <v>21</v>
      </c>
      <c r="L180" s="4">
        <v>2022</v>
      </c>
      <c r="M180" s="6" t="s">
        <v>22</v>
      </c>
      <c r="N180" s="7" t="s">
        <v>23</v>
      </c>
      <c r="P180" s="8" t="s">
        <v>24</v>
      </c>
    </row>
    <row r="181" spans="2:16" ht="13.5" customHeight="1">
      <c r="B181" s="9" t="s">
        <v>508</v>
      </c>
      <c r="C181" s="9" t="s">
        <v>15</v>
      </c>
      <c r="D181" s="9" t="s">
        <v>16</v>
      </c>
      <c r="E181" s="10" t="s">
        <v>509</v>
      </c>
      <c r="F181" s="9" t="s">
        <v>18</v>
      </c>
      <c r="G181" s="9" t="s">
        <v>19</v>
      </c>
      <c r="H181" s="9" t="s">
        <v>51</v>
      </c>
      <c r="I181" s="9"/>
      <c r="J181" s="9" t="s">
        <v>484</v>
      </c>
      <c r="K181" s="9" t="s">
        <v>21</v>
      </c>
      <c r="L181" s="9">
        <v>2022</v>
      </c>
      <c r="M181" s="11" t="s">
        <v>24</v>
      </c>
      <c r="N181" s="7" t="s">
        <v>23</v>
      </c>
      <c r="P181" s="8" t="s">
        <v>24</v>
      </c>
    </row>
    <row r="182" spans="2:16" ht="13.5" customHeight="1">
      <c r="B182" s="4" t="s">
        <v>510</v>
      </c>
      <c r="C182" s="4" t="s">
        <v>15</v>
      </c>
      <c r="D182" s="4" t="s">
        <v>16</v>
      </c>
      <c r="E182" s="5" t="s">
        <v>511</v>
      </c>
      <c r="F182" s="4" t="s">
        <v>18</v>
      </c>
      <c r="G182" s="4" t="s">
        <v>31</v>
      </c>
      <c r="H182" s="4" t="s">
        <v>32</v>
      </c>
      <c r="I182" s="4"/>
      <c r="J182" s="4" t="s">
        <v>512</v>
      </c>
      <c r="K182" s="4" t="s">
        <v>21</v>
      </c>
      <c r="L182" s="4">
        <v>2022</v>
      </c>
      <c r="M182" s="6" t="s">
        <v>22</v>
      </c>
      <c r="N182" s="7" t="s">
        <v>23</v>
      </c>
      <c r="P182" s="8" t="s">
        <v>24</v>
      </c>
    </row>
    <row r="183" spans="2:16" ht="13.5" customHeight="1">
      <c r="B183" s="9" t="s">
        <v>513</v>
      </c>
      <c r="C183" s="9" t="s">
        <v>15</v>
      </c>
      <c r="D183" s="9" t="s">
        <v>16</v>
      </c>
      <c r="E183" s="10" t="s">
        <v>514</v>
      </c>
      <c r="F183" s="9" t="s">
        <v>18</v>
      </c>
      <c r="G183" s="9" t="s">
        <v>129</v>
      </c>
      <c r="H183" s="9" t="s">
        <v>130</v>
      </c>
      <c r="I183" s="9"/>
      <c r="J183" s="9" t="s">
        <v>515</v>
      </c>
      <c r="K183" s="9" t="s">
        <v>21</v>
      </c>
      <c r="L183" s="9">
        <v>2022</v>
      </c>
      <c r="M183" s="11" t="s">
        <v>22</v>
      </c>
      <c r="N183" s="7" t="s">
        <v>23</v>
      </c>
      <c r="P183" s="8" t="s">
        <v>22</v>
      </c>
    </row>
    <row r="184" spans="2:16" ht="13.5" customHeight="1">
      <c r="B184" s="4" t="s">
        <v>516</v>
      </c>
      <c r="C184" s="4" t="s">
        <v>15</v>
      </c>
      <c r="D184" s="4" t="s">
        <v>16</v>
      </c>
      <c r="E184" s="5" t="s">
        <v>517</v>
      </c>
      <c r="F184" s="4" t="s">
        <v>18</v>
      </c>
      <c r="G184" s="4" t="s">
        <v>31</v>
      </c>
      <c r="H184" s="4" t="s">
        <v>32</v>
      </c>
      <c r="I184" s="4"/>
      <c r="J184" s="4" t="s">
        <v>309</v>
      </c>
      <c r="K184" s="4" t="s">
        <v>21</v>
      </c>
      <c r="L184" s="4">
        <v>2022</v>
      </c>
      <c r="M184" s="6" t="s">
        <v>22</v>
      </c>
      <c r="N184" s="7" t="s">
        <v>23</v>
      </c>
      <c r="P184" s="8" t="s">
        <v>24</v>
      </c>
    </row>
    <row r="185" spans="2:16" ht="13.5" customHeight="1">
      <c r="B185" s="9" t="s">
        <v>518</v>
      </c>
      <c r="C185" s="9" t="s">
        <v>15</v>
      </c>
      <c r="D185" s="9" t="s">
        <v>16</v>
      </c>
      <c r="E185" s="10" t="s">
        <v>519</v>
      </c>
      <c r="F185" s="9" t="s">
        <v>18</v>
      </c>
      <c r="G185" s="9" t="s">
        <v>31</v>
      </c>
      <c r="H185" s="9" t="s">
        <v>32</v>
      </c>
      <c r="I185" s="9"/>
      <c r="J185" s="9" t="s">
        <v>452</v>
      </c>
      <c r="K185" s="9" t="s">
        <v>21</v>
      </c>
      <c r="L185" s="9">
        <v>2022</v>
      </c>
      <c r="M185" s="11" t="s">
        <v>22</v>
      </c>
      <c r="N185" s="7" t="s">
        <v>23</v>
      </c>
      <c r="P185" s="8" t="s">
        <v>22</v>
      </c>
    </row>
    <row r="186" spans="2:16" ht="13.5" customHeight="1">
      <c r="B186" s="4" t="s">
        <v>520</v>
      </c>
      <c r="C186" s="4" t="s">
        <v>15</v>
      </c>
      <c r="D186" s="4" t="s">
        <v>16</v>
      </c>
      <c r="E186" s="5" t="s">
        <v>351</v>
      </c>
      <c r="F186" s="4" t="s">
        <v>18</v>
      </c>
      <c r="G186" s="4" t="s">
        <v>31</v>
      </c>
      <c r="H186" s="4" t="s">
        <v>32</v>
      </c>
      <c r="I186" s="4"/>
      <c r="J186" s="4" t="s">
        <v>521</v>
      </c>
      <c r="K186" s="4" t="s">
        <v>21</v>
      </c>
      <c r="L186" s="4">
        <v>2022</v>
      </c>
      <c r="M186" s="6" t="s">
        <v>22</v>
      </c>
      <c r="N186" s="7" t="s">
        <v>23</v>
      </c>
      <c r="P186" s="8" t="s">
        <v>24</v>
      </c>
    </row>
    <row r="187" spans="2:16" ht="13.5" customHeight="1">
      <c r="B187" s="9" t="s">
        <v>522</v>
      </c>
      <c r="C187" s="9" t="s">
        <v>15</v>
      </c>
      <c r="D187" s="9" t="s">
        <v>16</v>
      </c>
      <c r="E187" s="10" t="s">
        <v>523</v>
      </c>
      <c r="F187" s="9" t="s">
        <v>18</v>
      </c>
      <c r="G187" s="9" t="s">
        <v>19</v>
      </c>
      <c r="H187" s="9" t="s">
        <v>51</v>
      </c>
      <c r="I187" s="9"/>
      <c r="J187" s="9" t="s">
        <v>524</v>
      </c>
      <c r="K187" s="9" t="s">
        <v>21</v>
      </c>
      <c r="L187" s="9">
        <v>2022</v>
      </c>
      <c r="M187" s="11" t="s">
        <v>43</v>
      </c>
      <c r="N187" s="7" t="s">
        <v>23</v>
      </c>
      <c r="P187" s="8" t="s">
        <v>43</v>
      </c>
    </row>
    <row r="188" spans="2:16" ht="13.5" customHeight="1">
      <c r="B188" s="4" t="s">
        <v>525</v>
      </c>
      <c r="C188" s="4" t="s">
        <v>15</v>
      </c>
      <c r="D188" s="4" t="s">
        <v>16</v>
      </c>
      <c r="E188" s="5" t="s">
        <v>526</v>
      </c>
      <c r="F188" s="4" t="s">
        <v>18</v>
      </c>
      <c r="G188" s="4" t="s">
        <v>31</v>
      </c>
      <c r="H188" s="4" t="s">
        <v>32</v>
      </c>
      <c r="I188" s="4"/>
      <c r="J188" s="4" t="s">
        <v>527</v>
      </c>
      <c r="K188" s="4" t="s">
        <v>21</v>
      </c>
      <c r="L188" s="4">
        <v>2022</v>
      </c>
      <c r="M188" s="6" t="s">
        <v>22</v>
      </c>
      <c r="N188" s="7" t="s">
        <v>23</v>
      </c>
      <c r="P188" s="8" t="s">
        <v>24</v>
      </c>
    </row>
    <row r="189" spans="2:16" ht="13.5" customHeight="1">
      <c r="B189" s="9" t="s">
        <v>528</v>
      </c>
      <c r="C189" s="9" t="s">
        <v>15</v>
      </c>
      <c r="D189" s="9" t="s">
        <v>16</v>
      </c>
      <c r="E189" s="10" t="s">
        <v>529</v>
      </c>
      <c r="F189" s="9" t="s">
        <v>18</v>
      </c>
      <c r="G189" s="9" t="s">
        <v>129</v>
      </c>
      <c r="H189" s="9" t="s">
        <v>130</v>
      </c>
      <c r="I189" s="9"/>
      <c r="J189" s="9" t="s">
        <v>455</v>
      </c>
      <c r="K189" s="9" t="s">
        <v>21</v>
      </c>
      <c r="L189" s="9">
        <v>2022</v>
      </c>
      <c r="M189" s="11" t="s">
        <v>22</v>
      </c>
      <c r="N189" s="7" t="s">
        <v>23</v>
      </c>
      <c r="P189" s="8" t="s">
        <v>24</v>
      </c>
    </row>
    <row r="190" spans="2:16" ht="13.5" customHeight="1">
      <c r="B190" s="4" t="s">
        <v>530</v>
      </c>
      <c r="C190" s="4" t="s">
        <v>15</v>
      </c>
      <c r="D190" s="4" t="s">
        <v>16</v>
      </c>
      <c r="E190" s="5" t="s">
        <v>436</v>
      </c>
      <c r="F190" s="4" t="s">
        <v>18</v>
      </c>
      <c r="G190" s="4" t="s">
        <v>129</v>
      </c>
      <c r="H190" s="4" t="s">
        <v>130</v>
      </c>
      <c r="I190" s="4"/>
      <c r="J190" s="4" t="s">
        <v>482</v>
      </c>
      <c r="K190" s="4" t="s">
        <v>21</v>
      </c>
      <c r="L190" s="4">
        <v>2022</v>
      </c>
      <c r="M190" s="6" t="s">
        <v>53</v>
      </c>
      <c r="N190" s="7" t="s">
        <v>23</v>
      </c>
      <c r="P190" s="8" t="s">
        <v>53</v>
      </c>
    </row>
    <row r="191" spans="2:16" ht="13.5" customHeight="1">
      <c r="B191" s="9" t="s">
        <v>531</v>
      </c>
      <c r="C191" s="9" t="s">
        <v>15</v>
      </c>
      <c r="D191" s="9" t="s">
        <v>16</v>
      </c>
      <c r="E191" s="10" t="s">
        <v>532</v>
      </c>
      <c r="F191" s="9" t="s">
        <v>18</v>
      </c>
      <c r="G191" s="9" t="s">
        <v>71</v>
      </c>
      <c r="H191" s="9" t="s">
        <v>281</v>
      </c>
      <c r="I191" s="9"/>
      <c r="J191" s="9" t="s">
        <v>533</v>
      </c>
      <c r="K191" s="9" t="s">
        <v>21</v>
      </c>
      <c r="L191" s="9">
        <v>2021</v>
      </c>
      <c r="M191" s="11" t="s">
        <v>43</v>
      </c>
      <c r="N191" s="7" t="s">
        <v>23</v>
      </c>
      <c r="P191" s="8" t="s">
        <v>43</v>
      </c>
    </row>
    <row r="192" spans="2:16" ht="13.5" customHeight="1">
      <c r="B192" s="4" t="s">
        <v>534</v>
      </c>
      <c r="C192" s="4" t="s">
        <v>15</v>
      </c>
      <c r="D192" s="4" t="s">
        <v>16</v>
      </c>
      <c r="E192" s="5" t="s">
        <v>535</v>
      </c>
      <c r="F192" s="4" t="s">
        <v>18</v>
      </c>
      <c r="G192" s="4" t="s">
        <v>303</v>
      </c>
      <c r="H192" s="4" t="s">
        <v>122</v>
      </c>
      <c r="I192" s="4"/>
      <c r="J192" s="4" t="s">
        <v>536</v>
      </c>
      <c r="K192" s="4" t="s">
        <v>21</v>
      </c>
      <c r="L192" s="4">
        <v>2022</v>
      </c>
      <c r="M192" s="6" t="s">
        <v>22</v>
      </c>
      <c r="N192" s="7" t="s">
        <v>23</v>
      </c>
      <c r="P192" s="8" t="s">
        <v>24</v>
      </c>
    </row>
    <row r="193" spans="2:16" ht="13.5" customHeight="1">
      <c r="B193" s="9" t="s">
        <v>537</v>
      </c>
      <c r="C193" s="9" t="s">
        <v>15</v>
      </c>
      <c r="D193" s="9" t="s">
        <v>16</v>
      </c>
      <c r="E193" s="10" t="s">
        <v>538</v>
      </c>
      <c r="F193" s="9" t="s">
        <v>18</v>
      </c>
      <c r="G193" s="9" t="s">
        <v>71</v>
      </c>
      <c r="H193" s="9" t="s">
        <v>269</v>
      </c>
      <c r="I193" s="9"/>
      <c r="J193" s="9" t="s">
        <v>539</v>
      </c>
      <c r="K193" s="9" t="s">
        <v>21</v>
      </c>
      <c r="L193" s="9">
        <v>2022</v>
      </c>
      <c r="M193" s="11" t="s">
        <v>22</v>
      </c>
      <c r="N193" s="7" t="s">
        <v>23</v>
      </c>
      <c r="P193" s="8" t="s">
        <v>24</v>
      </c>
    </row>
    <row r="194" spans="2:16" ht="13.5" customHeight="1">
      <c r="B194" s="4" t="s">
        <v>540</v>
      </c>
      <c r="C194" s="4" t="s">
        <v>15</v>
      </c>
      <c r="D194" s="4" t="s">
        <v>16</v>
      </c>
      <c r="E194" s="5" t="s">
        <v>541</v>
      </c>
      <c r="F194" s="4" t="s">
        <v>18</v>
      </c>
      <c r="G194" s="4" t="s">
        <v>303</v>
      </c>
      <c r="H194" s="4" t="s">
        <v>122</v>
      </c>
      <c r="I194" s="4"/>
      <c r="J194" s="4" t="s">
        <v>482</v>
      </c>
      <c r="K194" s="4" t="s">
        <v>21</v>
      </c>
      <c r="L194" s="4">
        <v>2022</v>
      </c>
      <c r="M194" s="6" t="s">
        <v>22</v>
      </c>
      <c r="N194" s="7" t="s">
        <v>23</v>
      </c>
      <c r="P194" s="8" t="s">
        <v>24</v>
      </c>
    </row>
    <row r="195" spans="2:16" ht="13.5" customHeight="1">
      <c r="B195" s="9" t="s">
        <v>542</v>
      </c>
      <c r="C195" s="9" t="s">
        <v>15</v>
      </c>
      <c r="D195" s="9" t="s">
        <v>16</v>
      </c>
      <c r="E195" s="10" t="s">
        <v>543</v>
      </c>
      <c r="F195" s="9" t="s">
        <v>18</v>
      </c>
      <c r="G195" s="9" t="s">
        <v>71</v>
      </c>
      <c r="H195" s="9" t="s">
        <v>171</v>
      </c>
      <c r="I195" s="9"/>
      <c r="J195" s="9" t="s">
        <v>544</v>
      </c>
      <c r="K195" s="9" t="s">
        <v>21</v>
      </c>
      <c r="L195" s="9">
        <v>2022</v>
      </c>
      <c r="M195" s="11" t="s">
        <v>43</v>
      </c>
      <c r="N195" s="7" t="s">
        <v>23</v>
      </c>
      <c r="P195" s="8" t="s">
        <v>43</v>
      </c>
    </row>
    <row r="196" spans="2:16" ht="13.5" customHeight="1">
      <c r="B196" s="4" t="s">
        <v>545</v>
      </c>
      <c r="C196" s="4" t="s">
        <v>15</v>
      </c>
      <c r="D196" s="4" t="s">
        <v>16</v>
      </c>
      <c r="E196" s="5" t="s">
        <v>546</v>
      </c>
      <c r="F196" s="4" t="s">
        <v>18</v>
      </c>
      <c r="G196" s="4" t="s">
        <v>129</v>
      </c>
      <c r="H196" s="4" t="s">
        <v>130</v>
      </c>
      <c r="I196" s="4"/>
      <c r="J196" s="4" t="s">
        <v>547</v>
      </c>
      <c r="K196" s="4" t="s">
        <v>21</v>
      </c>
      <c r="L196" s="4">
        <v>2022</v>
      </c>
      <c r="M196" s="6" t="s">
        <v>22</v>
      </c>
      <c r="N196" s="7" t="s">
        <v>23</v>
      </c>
      <c r="P196" s="8" t="s">
        <v>24</v>
      </c>
    </row>
    <row r="197" spans="2:16" ht="13.5" customHeight="1">
      <c r="B197" s="9" t="s">
        <v>548</v>
      </c>
      <c r="C197" s="9" t="s">
        <v>15</v>
      </c>
      <c r="D197" s="9" t="s">
        <v>16</v>
      </c>
      <c r="E197" s="10" t="s">
        <v>549</v>
      </c>
      <c r="F197" s="9" t="s">
        <v>18</v>
      </c>
      <c r="G197" s="9" t="s">
        <v>129</v>
      </c>
      <c r="H197" s="9" t="s">
        <v>195</v>
      </c>
      <c r="I197" s="9"/>
      <c r="J197" s="9" t="s">
        <v>550</v>
      </c>
      <c r="K197" s="9" t="s">
        <v>21</v>
      </c>
      <c r="L197" s="9">
        <v>2022</v>
      </c>
      <c r="M197" s="11" t="s">
        <v>22</v>
      </c>
      <c r="N197" s="7" t="s">
        <v>23</v>
      </c>
      <c r="P197" s="8" t="s">
        <v>24</v>
      </c>
    </row>
    <row r="198" spans="2:16" ht="13.5" customHeight="1">
      <c r="B198" s="4" t="s">
        <v>551</v>
      </c>
      <c r="C198" s="4" t="s">
        <v>15</v>
      </c>
      <c r="D198" s="4" t="s">
        <v>16</v>
      </c>
      <c r="E198" s="5" t="s">
        <v>523</v>
      </c>
      <c r="F198" s="4" t="s">
        <v>18</v>
      </c>
      <c r="G198" s="4" t="s">
        <v>19</v>
      </c>
      <c r="H198" s="4" t="s">
        <v>51</v>
      </c>
      <c r="I198" s="4"/>
      <c r="J198" s="4" t="s">
        <v>386</v>
      </c>
      <c r="K198" s="4" t="s">
        <v>21</v>
      </c>
      <c r="L198" s="4">
        <v>2022</v>
      </c>
      <c r="M198" s="6" t="s">
        <v>43</v>
      </c>
      <c r="N198" s="7" t="s">
        <v>23</v>
      </c>
      <c r="P198" s="8" t="s">
        <v>43</v>
      </c>
    </row>
    <row r="199" spans="2:16" ht="13.5" customHeight="1">
      <c r="B199" s="9" t="s">
        <v>552</v>
      </c>
      <c r="C199" s="9" t="s">
        <v>15</v>
      </c>
      <c r="D199" s="9" t="s">
        <v>16</v>
      </c>
      <c r="E199" s="10" t="s">
        <v>487</v>
      </c>
      <c r="F199" s="9" t="s">
        <v>18</v>
      </c>
      <c r="G199" s="9" t="s">
        <v>71</v>
      </c>
      <c r="H199" s="9" t="s">
        <v>171</v>
      </c>
      <c r="I199" s="9"/>
      <c r="J199" s="9" t="s">
        <v>553</v>
      </c>
      <c r="K199" s="9" t="s">
        <v>21</v>
      </c>
      <c r="L199" s="9">
        <v>2022</v>
      </c>
      <c r="M199" s="11" t="s">
        <v>43</v>
      </c>
      <c r="N199" s="7" t="s">
        <v>23</v>
      </c>
      <c r="P199" s="8" t="s">
        <v>43</v>
      </c>
    </row>
    <row r="200" spans="2:16" ht="13.5" customHeight="1">
      <c r="B200" s="4" t="s">
        <v>554</v>
      </c>
      <c r="C200" s="4" t="s">
        <v>15</v>
      </c>
      <c r="D200" s="4" t="s">
        <v>16</v>
      </c>
      <c r="E200" s="5" t="s">
        <v>555</v>
      </c>
      <c r="F200" s="4" t="s">
        <v>18</v>
      </c>
      <c r="G200" s="4" t="s">
        <v>71</v>
      </c>
      <c r="H200" s="4" t="s">
        <v>281</v>
      </c>
      <c r="I200" s="4"/>
      <c r="J200" s="4" t="s">
        <v>556</v>
      </c>
      <c r="K200" s="4" t="s">
        <v>21</v>
      </c>
      <c r="L200" s="4">
        <v>2022</v>
      </c>
      <c r="M200" s="6" t="s">
        <v>22</v>
      </c>
      <c r="N200" s="7" t="s">
        <v>23</v>
      </c>
      <c r="P200" s="8" t="s">
        <v>24</v>
      </c>
    </row>
    <row r="201" spans="2:16" ht="13.5" customHeight="1">
      <c r="B201" s="9" t="s">
        <v>557</v>
      </c>
      <c r="C201" s="9" t="s">
        <v>15</v>
      </c>
      <c r="D201" s="9" t="s">
        <v>16</v>
      </c>
      <c r="E201" s="10" t="s">
        <v>558</v>
      </c>
      <c r="F201" s="9" t="s">
        <v>18</v>
      </c>
      <c r="G201" s="9" t="s">
        <v>31</v>
      </c>
      <c r="H201" s="9" t="s">
        <v>32</v>
      </c>
      <c r="I201" s="9"/>
      <c r="J201" s="9" t="s">
        <v>559</v>
      </c>
      <c r="K201" s="9" t="s">
        <v>21</v>
      </c>
      <c r="L201" s="9">
        <v>2022</v>
      </c>
      <c r="M201" s="11" t="s">
        <v>22</v>
      </c>
      <c r="N201" s="7" t="s">
        <v>23</v>
      </c>
      <c r="P201" s="8" t="s">
        <v>24</v>
      </c>
    </row>
    <row r="202" spans="2:16" ht="13.5" customHeight="1">
      <c r="B202" s="4" t="s">
        <v>560</v>
      </c>
      <c r="C202" s="4" t="s">
        <v>15</v>
      </c>
      <c r="D202" s="4" t="s">
        <v>16</v>
      </c>
      <c r="E202" s="5" t="s">
        <v>319</v>
      </c>
      <c r="F202" s="4" t="s">
        <v>18</v>
      </c>
      <c r="G202" s="4" t="s">
        <v>19</v>
      </c>
      <c r="H202" s="4" t="s">
        <v>51</v>
      </c>
      <c r="I202" s="4"/>
      <c r="J202" s="4" t="s">
        <v>561</v>
      </c>
      <c r="K202" s="4" t="s">
        <v>21</v>
      </c>
      <c r="L202" s="4">
        <v>2022</v>
      </c>
      <c r="M202" s="6" t="s">
        <v>24</v>
      </c>
      <c r="N202" s="7" t="s">
        <v>23</v>
      </c>
      <c r="P202" s="8" t="s">
        <v>24</v>
      </c>
    </row>
    <row r="203" spans="2:16" ht="13.5" customHeight="1">
      <c r="B203" s="9" t="s">
        <v>562</v>
      </c>
      <c r="C203" s="9" t="s">
        <v>15</v>
      </c>
      <c r="D203" s="9" t="s">
        <v>16</v>
      </c>
      <c r="E203" s="10" t="s">
        <v>563</v>
      </c>
      <c r="F203" s="9" t="s">
        <v>18</v>
      </c>
      <c r="G203" s="9" t="s">
        <v>71</v>
      </c>
      <c r="H203" s="9" t="s">
        <v>269</v>
      </c>
      <c r="I203" s="9"/>
      <c r="J203" s="9" t="s">
        <v>564</v>
      </c>
      <c r="K203" s="9" t="s">
        <v>21</v>
      </c>
      <c r="L203" s="9">
        <v>2021</v>
      </c>
      <c r="M203" s="11" t="s">
        <v>22</v>
      </c>
      <c r="N203" s="7" t="s">
        <v>23</v>
      </c>
      <c r="P203" s="8" t="s">
        <v>24</v>
      </c>
    </row>
    <row r="204" spans="2:16" ht="13.5" customHeight="1">
      <c r="B204" s="4" t="s">
        <v>565</v>
      </c>
      <c r="C204" s="4" t="s">
        <v>15</v>
      </c>
      <c r="D204" s="4" t="s">
        <v>16</v>
      </c>
      <c r="E204" s="5" t="s">
        <v>566</v>
      </c>
      <c r="F204" s="4" t="s">
        <v>18</v>
      </c>
      <c r="G204" s="4" t="s">
        <v>129</v>
      </c>
      <c r="H204" s="4" t="s">
        <v>195</v>
      </c>
      <c r="I204" s="4"/>
      <c r="J204" s="4" t="s">
        <v>550</v>
      </c>
      <c r="K204" s="4" t="s">
        <v>21</v>
      </c>
      <c r="L204" s="4">
        <v>2021</v>
      </c>
      <c r="M204" s="6" t="s">
        <v>22</v>
      </c>
      <c r="N204" s="7" t="s">
        <v>23</v>
      </c>
      <c r="P204" s="8" t="s">
        <v>22</v>
      </c>
    </row>
    <row r="205" spans="2:16" ht="13.5" customHeight="1">
      <c r="B205" s="9" t="s">
        <v>567</v>
      </c>
      <c r="C205" s="9" t="s">
        <v>15</v>
      </c>
      <c r="D205" s="9" t="s">
        <v>16</v>
      </c>
      <c r="E205" s="10" t="s">
        <v>568</v>
      </c>
      <c r="F205" s="9" t="s">
        <v>18</v>
      </c>
      <c r="G205" s="9" t="s">
        <v>71</v>
      </c>
      <c r="H205" s="9" t="s">
        <v>269</v>
      </c>
      <c r="I205" s="9"/>
      <c r="J205" s="9" t="s">
        <v>521</v>
      </c>
      <c r="K205" s="9" t="s">
        <v>21</v>
      </c>
      <c r="L205" s="9">
        <v>2021</v>
      </c>
      <c r="M205" s="11" t="s">
        <v>43</v>
      </c>
      <c r="N205" s="7" t="s">
        <v>23</v>
      </c>
      <c r="P205" s="8" t="s">
        <v>43</v>
      </c>
    </row>
    <row r="206" spans="2:16" ht="13.5" customHeight="1">
      <c r="B206" s="4" t="s">
        <v>569</v>
      </c>
      <c r="C206" s="4" t="s">
        <v>15</v>
      </c>
      <c r="D206" s="4" t="s">
        <v>16</v>
      </c>
      <c r="E206" s="5" t="s">
        <v>532</v>
      </c>
      <c r="F206" s="4" t="s">
        <v>18</v>
      </c>
      <c r="G206" s="4" t="s">
        <v>71</v>
      </c>
      <c r="H206" s="4" t="s">
        <v>281</v>
      </c>
      <c r="I206" s="4"/>
      <c r="J206" s="4" t="s">
        <v>570</v>
      </c>
      <c r="K206" s="4" t="s">
        <v>21</v>
      </c>
      <c r="L206" s="4">
        <v>2021</v>
      </c>
      <c r="M206" s="6" t="s">
        <v>43</v>
      </c>
      <c r="N206" s="7" t="s">
        <v>23</v>
      </c>
      <c r="P206" s="8" t="s">
        <v>43</v>
      </c>
    </row>
    <row r="207" spans="2:16" ht="13.5" customHeight="1">
      <c r="B207" s="9" t="s">
        <v>571</v>
      </c>
      <c r="C207" s="9" t="s">
        <v>15</v>
      </c>
      <c r="D207" s="9" t="s">
        <v>16</v>
      </c>
      <c r="E207" s="10" t="s">
        <v>572</v>
      </c>
      <c r="F207" s="9" t="s">
        <v>18</v>
      </c>
      <c r="G207" s="9" t="s">
        <v>19</v>
      </c>
      <c r="H207" s="9" t="s">
        <v>51</v>
      </c>
      <c r="I207" s="9"/>
      <c r="J207" s="9" t="s">
        <v>573</v>
      </c>
      <c r="K207" s="9" t="s">
        <v>21</v>
      </c>
      <c r="L207" s="9">
        <v>2021</v>
      </c>
      <c r="M207" s="11" t="s">
        <v>43</v>
      </c>
      <c r="N207" s="7" t="s">
        <v>23</v>
      </c>
      <c r="P207" s="8" t="s">
        <v>43</v>
      </c>
    </row>
    <row r="208" spans="2:16" ht="13.5" customHeight="1">
      <c r="B208" s="4" t="s">
        <v>574</v>
      </c>
      <c r="C208" s="4" t="s">
        <v>15</v>
      </c>
      <c r="D208" s="4" t="s">
        <v>16</v>
      </c>
      <c r="E208" s="5" t="s">
        <v>541</v>
      </c>
      <c r="F208" s="4" t="s">
        <v>18</v>
      </c>
      <c r="G208" s="4" t="s">
        <v>303</v>
      </c>
      <c r="H208" s="4" t="s">
        <v>575</v>
      </c>
      <c r="I208" s="4"/>
      <c r="J208" s="4" t="s">
        <v>576</v>
      </c>
      <c r="K208" s="4" t="s">
        <v>21</v>
      </c>
      <c r="L208" s="4">
        <v>2021</v>
      </c>
      <c r="M208" s="6" t="s">
        <v>22</v>
      </c>
      <c r="N208" s="7" t="s">
        <v>23</v>
      </c>
      <c r="P208" s="8" t="s">
        <v>24</v>
      </c>
    </row>
    <row r="209" spans="2:16" ht="13.5" customHeight="1">
      <c r="B209" s="9" t="s">
        <v>577</v>
      </c>
      <c r="C209" s="9" t="s">
        <v>15</v>
      </c>
      <c r="D209" s="9" t="s">
        <v>16</v>
      </c>
      <c r="E209" s="10" t="s">
        <v>578</v>
      </c>
      <c r="F209" s="9" t="s">
        <v>18</v>
      </c>
      <c r="G209" s="9" t="s">
        <v>71</v>
      </c>
      <c r="H209" s="9" t="s">
        <v>269</v>
      </c>
      <c r="I209" s="9"/>
      <c r="J209" s="9" t="s">
        <v>579</v>
      </c>
      <c r="K209" s="9" t="s">
        <v>21</v>
      </c>
      <c r="L209" s="9">
        <v>2021</v>
      </c>
      <c r="M209" s="11" t="s">
        <v>22</v>
      </c>
      <c r="N209" s="7" t="s">
        <v>23</v>
      </c>
      <c r="P209" s="8" t="s">
        <v>24</v>
      </c>
    </row>
    <row r="210" spans="2:16" ht="13.5" customHeight="1">
      <c r="B210" s="4" t="s">
        <v>580</v>
      </c>
      <c r="C210" s="4" t="s">
        <v>15</v>
      </c>
      <c r="D210" s="4" t="s">
        <v>16</v>
      </c>
      <c r="E210" s="5" t="s">
        <v>581</v>
      </c>
      <c r="F210" s="4" t="s">
        <v>18</v>
      </c>
      <c r="G210" s="4" t="s">
        <v>71</v>
      </c>
      <c r="H210" s="4" t="s">
        <v>269</v>
      </c>
      <c r="I210" s="4"/>
      <c r="J210" s="4" t="s">
        <v>582</v>
      </c>
      <c r="K210" s="4" t="s">
        <v>21</v>
      </c>
      <c r="L210" s="4">
        <v>2021</v>
      </c>
      <c r="M210" s="6" t="s">
        <v>22</v>
      </c>
      <c r="N210" s="7" t="s">
        <v>23</v>
      </c>
      <c r="P210" s="8" t="s">
        <v>24</v>
      </c>
    </row>
    <row r="211" spans="2:16" ht="13.5" customHeight="1">
      <c r="B211" s="9" t="s">
        <v>583</v>
      </c>
      <c r="C211" s="9" t="s">
        <v>15</v>
      </c>
      <c r="D211" s="9" t="s">
        <v>16</v>
      </c>
      <c r="E211" s="10" t="s">
        <v>584</v>
      </c>
      <c r="F211" s="9" t="s">
        <v>18</v>
      </c>
      <c r="G211" s="9" t="s">
        <v>303</v>
      </c>
      <c r="H211" s="9" t="s">
        <v>575</v>
      </c>
      <c r="I211" s="9"/>
      <c r="J211" s="9" t="s">
        <v>585</v>
      </c>
      <c r="K211" s="9" t="s">
        <v>21</v>
      </c>
      <c r="L211" s="9">
        <v>2021</v>
      </c>
      <c r="M211" s="11" t="s">
        <v>22</v>
      </c>
      <c r="N211" s="7" t="s">
        <v>23</v>
      </c>
      <c r="P211" s="8" t="s">
        <v>24</v>
      </c>
    </row>
    <row r="212" spans="2:16" ht="13.5" customHeight="1">
      <c r="B212" s="4" t="s">
        <v>586</v>
      </c>
      <c r="C212" s="4" t="s">
        <v>15</v>
      </c>
      <c r="D212" s="4" t="s">
        <v>16</v>
      </c>
      <c r="E212" s="5" t="s">
        <v>587</v>
      </c>
      <c r="F212" s="4" t="s">
        <v>18</v>
      </c>
      <c r="G212" s="4" t="s">
        <v>71</v>
      </c>
      <c r="H212" s="4" t="s">
        <v>269</v>
      </c>
      <c r="I212" s="4"/>
      <c r="J212" s="4" t="s">
        <v>588</v>
      </c>
      <c r="K212" s="4" t="s">
        <v>21</v>
      </c>
      <c r="L212" s="4">
        <v>2021</v>
      </c>
      <c r="M212" s="6" t="s">
        <v>22</v>
      </c>
      <c r="N212" s="7" t="s">
        <v>23</v>
      </c>
      <c r="P212" s="8" t="s">
        <v>24</v>
      </c>
    </row>
    <row r="213" spans="2:16" ht="13.5" customHeight="1">
      <c r="B213" s="9" t="s">
        <v>589</v>
      </c>
      <c r="C213" s="9" t="s">
        <v>15</v>
      </c>
      <c r="D213" s="9" t="s">
        <v>16</v>
      </c>
      <c r="E213" s="10" t="s">
        <v>590</v>
      </c>
      <c r="F213" s="9" t="s">
        <v>18</v>
      </c>
      <c r="G213" s="9" t="s">
        <v>71</v>
      </c>
      <c r="H213" s="9" t="s">
        <v>269</v>
      </c>
      <c r="I213" s="9"/>
      <c r="J213" s="9" t="s">
        <v>591</v>
      </c>
      <c r="K213" s="9" t="s">
        <v>21</v>
      </c>
      <c r="L213" s="9">
        <v>2021</v>
      </c>
      <c r="M213" s="11" t="s">
        <v>43</v>
      </c>
      <c r="N213" s="7" t="s">
        <v>23</v>
      </c>
      <c r="P213" s="8" t="s">
        <v>43</v>
      </c>
    </row>
    <row r="214" spans="2:16" ht="13.5" customHeight="1">
      <c r="B214" s="4" t="s">
        <v>592</v>
      </c>
      <c r="C214" s="4" t="s">
        <v>15</v>
      </c>
      <c r="D214" s="4" t="s">
        <v>16</v>
      </c>
      <c r="E214" s="5" t="s">
        <v>593</v>
      </c>
      <c r="F214" s="4" t="s">
        <v>18</v>
      </c>
      <c r="G214" s="4" t="s">
        <v>71</v>
      </c>
      <c r="H214" s="4" t="s">
        <v>171</v>
      </c>
      <c r="I214" s="4"/>
      <c r="J214" s="4" t="s">
        <v>521</v>
      </c>
      <c r="K214" s="4" t="s">
        <v>21</v>
      </c>
      <c r="L214" s="4">
        <v>2021</v>
      </c>
      <c r="M214" s="6" t="s">
        <v>43</v>
      </c>
      <c r="N214" s="7" t="s">
        <v>23</v>
      </c>
      <c r="P214" s="8" t="s">
        <v>43</v>
      </c>
    </row>
    <row r="215" spans="2:16" ht="13.5" customHeight="1">
      <c r="B215" s="9" t="s">
        <v>594</v>
      </c>
      <c r="C215" s="9" t="s">
        <v>15</v>
      </c>
      <c r="D215" s="9" t="s">
        <v>16</v>
      </c>
      <c r="E215" s="10" t="s">
        <v>593</v>
      </c>
      <c r="F215" s="9" t="s">
        <v>18</v>
      </c>
      <c r="G215" s="9" t="s">
        <v>71</v>
      </c>
      <c r="H215" s="9" t="s">
        <v>171</v>
      </c>
      <c r="I215" s="9"/>
      <c r="J215" s="9" t="s">
        <v>595</v>
      </c>
      <c r="K215" s="9" t="s">
        <v>21</v>
      </c>
      <c r="L215" s="9">
        <v>2021</v>
      </c>
      <c r="M215" s="11" t="s">
        <v>43</v>
      </c>
      <c r="N215" s="7" t="s">
        <v>23</v>
      </c>
      <c r="P215" s="8" t="s">
        <v>43</v>
      </c>
    </row>
    <row r="216" spans="2:16" ht="13.5" customHeight="1">
      <c r="B216" s="4" t="s">
        <v>596</v>
      </c>
      <c r="C216" s="4" t="s">
        <v>15</v>
      </c>
      <c r="D216" s="4" t="s">
        <v>16</v>
      </c>
      <c r="E216" s="5" t="s">
        <v>597</v>
      </c>
      <c r="F216" s="4" t="s">
        <v>18</v>
      </c>
      <c r="G216" s="4" t="s">
        <v>71</v>
      </c>
      <c r="H216" s="4" t="s">
        <v>171</v>
      </c>
      <c r="I216" s="4"/>
      <c r="J216" s="4" t="s">
        <v>598</v>
      </c>
      <c r="K216" s="4" t="s">
        <v>21</v>
      </c>
      <c r="L216" s="4">
        <v>2021</v>
      </c>
      <c r="M216" s="6" t="s">
        <v>22</v>
      </c>
      <c r="N216" s="7" t="s">
        <v>23</v>
      </c>
      <c r="P216" s="8" t="s">
        <v>24</v>
      </c>
    </row>
    <row r="217" spans="2:16" ht="13.5" customHeight="1">
      <c r="B217" s="9" t="s">
        <v>599</v>
      </c>
      <c r="C217" s="9" t="s">
        <v>15</v>
      </c>
      <c r="D217" s="9" t="s">
        <v>16</v>
      </c>
      <c r="E217" s="10" t="s">
        <v>600</v>
      </c>
      <c r="F217" s="9" t="s">
        <v>18</v>
      </c>
      <c r="G217" s="9" t="s">
        <v>303</v>
      </c>
      <c r="H217" s="9" t="s">
        <v>122</v>
      </c>
      <c r="I217" s="9"/>
      <c r="J217" s="9" t="s">
        <v>576</v>
      </c>
      <c r="K217" s="9" t="s">
        <v>21</v>
      </c>
      <c r="L217" s="9">
        <v>2021</v>
      </c>
      <c r="M217" s="11" t="s">
        <v>22</v>
      </c>
      <c r="N217" s="7" t="s">
        <v>23</v>
      </c>
      <c r="P217" s="8" t="s">
        <v>24</v>
      </c>
    </row>
    <row r="218" spans="2:16" ht="13.5" customHeight="1">
      <c r="B218" s="4" t="s">
        <v>601</v>
      </c>
      <c r="C218" s="4" t="s">
        <v>15</v>
      </c>
      <c r="D218" s="4" t="s">
        <v>16</v>
      </c>
      <c r="E218" s="5" t="s">
        <v>602</v>
      </c>
      <c r="F218" s="4" t="s">
        <v>18</v>
      </c>
      <c r="G218" s="4" t="s">
        <v>303</v>
      </c>
      <c r="H218" s="4" t="s">
        <v>575</v>
      </c>
      <c r="I218" s="4"/>
      <c r="J218" s="4" t="s">
        <v>576</v>
      </c>
      <c r="K218" s="4" t="s">
        <v>21</v>
      </c>
      <c r="L218" s="4">
        <v>2021</v>
      </c>
      <c r="M218" s="6" t="s">
        <v>22</v>
      </c>
      <c r="N218" s="7" t="s">
        <v>23</v>
      </c>
      <c r="P218" s="8" t="s">
        <v>24</v>
      </c>
    </row>
    <row r="219" spans="2:16" ht="13.5" customHeight="1">
      <c r="B219" s="9" t="s">
        <v>603</v>
      </c>
      <c r="C219" s="9" t="s">
        <v>15</v>
      </c>
      <c r="D219" s="9" t="s">
        <v>16</v>
      </c>
      <c r="E219" s="10" t="s">
        <v>604</v>
      </c>
      <c r="F219" s="9" t="s">
        <v>18</v>
      </c>
      <c r="G219" s="9" t="s">
        <v>129</v>
      </c>
      <c r="H219" s="9" t="s">
        <v>130</v>
      </c>
      <c r="I219" s="9"/>
      <c r="J219" s="9" t="s">
        <v>479</v>
      </c>
      <c r="K219" s="9" t="s">
        <v>21</v>
      </c>
      <c r="L219" s="9">
        <v>2021</v>
      </c>
      <c r="M219" s="11" t="s">
        <v>28</v>
      </c>
      <c r="N219" s="7" t="s">
        <v>23</v>
      </c>
      <c r="P219" s="8" t="s">
        <v>28</v>
      </c>
    </row>
    <row r="220" spans="2:16" ht="13.5" customHeight="1">
      <c r="B220" s="4" t="s">
        <v>605</v>
      </c>
      <c r="C220" s="4" t="s">
        <v>15</v>
      </c>
      <c r="D220" s="4" t="s">
        <v>16</v>
      </c>
      <c r="E220" s="5" t="s">
        <v>56</v>
      </c>
      <c r="F220" s="4" t="s">
        <v>18</v>
      </c>
      <c r="G220" s="4" t="s">
        <v>57</v>
      </c>
      <c r="H220" s="4" t="s">
        <v>58</v>
      </c>
      <c r="I220" s="4"/>
      <c r="J220" s="4" t="s">
        <v>606</v>
      </c>
      <c r="K220" s="4" t="s">
        <v>21</v>
      </c>
      <c r="L220" s="4">
        <v>2021</v>
      </c>
      <c r="M220" s="6" t="s">
        <v>24</v>
      </c>
      <c r="N220" s="7" t="s">
        <v>23</v>
      </c>
      <c r="P220" s="8" t="s">
        <v>24</v>
      </c>
    </row>
    <row r="221" spans="2:16" ht="13.5" customHeight="1">
      <c r="B221" s="9" t="s">
        <v>607</v>
      </c>
      <c r="C221" s="9" t="s">
        <v>15</v>
      </c>
      <c r="D221" s="9" t="s">
        <v>16</v>
      </c>
      <c r="E221" s="10" t="s">
        <v>608</v>
      </c>
      <c r="F221" s="9" t="s">
        <v>18</v>
      </c>
      <c r="G221" s="9" t="s">
        <v>31</v>
      </c>
      <c r="H221" s="9" t="s">
        <v>32</v>
      </c>
      <c r="I221" s="9"/>
      <c r="J221" s="9" t="s">
        <v>556</v>
      </c>
      <c r="K221" s="9" t="s">
        <v>21</v>
      </c>
      <c r="L221" s="9">
        <v>2021</v>
      </c>
      <c r="M221" s="11" t="s">
        <v>22</v>
      </c>
      <c r="N221" s="7" t="s">
        <v>23</v>
      </c>
      <c r="P221" s="8" t="s">
        <v>24</v>
      </c>
    </row>
    <row r="222" spans="2:16" ht="13.5" customHeight="1">
      <c r="B222" s="4" t="s">
        <v>609</v>
      </c>
      <c r="C222" s="4" t="s">
        <v>15</v>
      </c>
      <c r="D222" s="4" t="s">
        <v>16</v>
      </c>
      <c r="E222" s="5" t="s">
        <v>593</v>
      </c>
      <c r="F222" s="4" t="s">
        <v>18</v>
      </c>
      <c r="G222" s="4" t="s">
        <v>71</v>
      </c>
      <c r="H222" s="4" t="s">
        <v>171</v>
      </c>
      <c r="I222" s="4"/>
      <c r="J222" s="4" t="s">
        <v>527</v>
      </c>
      <c r="K222" s="4" t="s">
        <v>21</v>
      </c>
      <c r="L222" s="4">
        <v>2021</v>
      </c>
      <c r="M222" s="6" t="s">
        <v>43</v>
      </c>
      <c r="N222" s="7" t="s">
        <v>23</v>
      </c>
      <c r="P222" s="8" t="s">
        <v>43</v>
      </c>
    </row>
    <row r="223" spans="2:16" ht="13.5" customHeight="1">
      <c r="B223" s="9" t="s">
        <v>610</v>
      </c>
      <c r="C223" s="9" t="s">
        <v>15</v>
      </c>
      <c r="D223" s="9" t="s">
        <v>16</v>
      </c>
      <c r="E223" s="10" t="s">
        <v>611</v>
      </c>
      <c r="F223" s="9" t="s">
        <v>18</v>
      </c>
      <c r="G223" s="9" t="s">
        <v>71</v>
      </c>
      <c r="H223" s="9" t="s">
        <v>171</v>
      </c>
      <c r="I223" s="9"/>
      <c r="J223" s="9" t="s">
        <v>527</v>
      </c>
      <c r="K223" s="9" t="s">
        <v>21</v>
      </c>
      <c r="L223" s="9">
        <v>2021</v>
      </c>
      <c r="M223" s="11" t="s">
        <v>43</v>
      </c>
      <c r="N223" s="7" t="s">
        <v>23</v>
      </c>
      <c r="P223" s="8" t="s">
        <v>43</v>
      </c>
    </row>
    <row r="224" spans="2:16" ht="13.5" customHeight="1">
      <c r="B224" s="4" t="s">
        <v>612</v>
      </c>
      <c r="C224" s="4" t="s">
        <v>15</v>
      </c>
      <c r="D224" s="4" t="s">
        <v>16</v>
      </c>
      <c r="E224" s="5" t="s">
        <v>613</v>
      </c>
      <c r="F224" s="4" t="s">
        <v>18</v>
      </c>
      <c r="G224" s="4" t="s">
        <v>31</v>
      </c>
      <c r="H224" s="4" t="s">
        <v>32</v>
      </c>
      <c r="I224" s="4"/>
      <c r="J224" s="4" t="s">
        <v>547</v>
      </c>
      <c r="K224" s="4" t="s">
        <v>21</v>
      </c>
      <c r="L224" s="4">
        <v>2021</v>
      </c>
      <c r="M224" s="4" t="s">
        <v>22</v>
      </c>
      <c r="N224" s="7" t="s">
        <v>23</v>
      </c>
      <c r="P224" s="8" t="s">
        <v>22</v>
      </c>
    </row>
    <row r="225" spans="2:16" ht="13.5" customHeight="1">
      <c r="B225" s="9" t="s">
        <v>614</v>
      </c>
      <c r="C225" s="9" t="s">
        <v>15</v>
      </c>
      <c r="D225" s="9" t="s">
        <v>16</v>
      </c>
      <c r="E225" s="10" t="s">
        <v>615</v>
      </c>
      <c r="F225" s="9" t="s">
        <v>18</v>
      </c>
      <c r="G225" s="9" t="s">
        <v>129</v>
      </c>
      <c r="H225" s="9" t="s">
        <v>195</v>
      </c>
      <c r="I225" s="9"/>
      <c r="J225" s="9" t="s">
        <v>484</v>
      </c>
      <c r="K225" s="9" t="s">
        <v>21</v>
      </c>
      <c r="L225" s="9">
        <v>2021</v>
      </c>
      <c r="M225" s="9" t="s">
        <v>53</v>
      </c>
      <c r="N225" s="7" t="s">
        <v>23</v>
      </c>
      <c r="P225" s="8" t="s">
        <v>53</v>
      </c>
    </row>
    <row r="226" spans="2:16" ht="13.5" customHeight="1">
      <c r="B226" s="4" t="s">
        <v>616</v>
      </c>
      <c r="C226" s="4" t="s">
        <v>15</v>
      </c>
      <c r="D226" s="4" t="s">
        <v>16</v>
      </c>
      <c r="E226" s="5" t="s">
        <v>604</v>
      </c>
      <c r="F226" s="4" t="s">
        <v>18</v>
      </c>
      <c r="G226" s="4" t="s">
        <v>129</v>
      </c>
      <c r="H226" s="4" t="s">
        <v>130</v>
      </c>
      <c r="I226" s="4"/>
      <c r="J226" s="4" t="s">
        <v>617</v>
      </c>
      <c r="K226" s="4" t="s">
        <v>21</v>
      </c>
      <c r="L226" s="4">
        <v>2021</v>
      </c>
      <c r="M226" s="4" t="s">
        <v>22</v>
      </c>
      <c r="N226" s="7" t="s">
        <v>23</v>
      </c>
      <c r="P226" s="8" t="s">
        <v>22</v>
      </c>
    </row>
    <row r="227" spans="2:16" ht="13.5" customHeight="1">
      <c r="B227" s="9" t="s">
        <v>618</v>
      </c>
      <c r="C227" s="9" t="s">
        <v>15</v>
      </c>
      <c r="D227" s="9" t="s">
        <v>16</v>
      </c>
      <c r="E227" s="10" t="s">
        <v>619</v>
      </c>
      <c r="F227" s="9" t="s">
        <v>18</v>
      </c>
      <c r="G227" s="9" t="s">
        <v>31</v>
      </c>
      <c r="H227" s="9" t="s">
        <v>32</v>
      </c>
      <c r="I227" s="9"/>
      <c r="J227" s="9" t="s">
        <v>474</v>
      </c>
      <c r="K227" s="9" t="s">
        <v>21</v>
      </c>
      <c r="L227" s="9">
        <v>2021</v>
      </c>
      <c r="M227" s="9" t="s">
        <v>22</v>
      </c>
      <c r="N227" s="7" t="s">
        <v>23</v>
      </c>
      <c r="P227" s="8" t="s">
        <v>24</v>
      </c>
    </row>
    <row r="228" spans="2:16" ht="13.5" customHeight="1">
      <c r="B228" s="4" t="s">
        <v>620</v>
      </c>
      <c r="C228" s="4" t="s">
        <v>15</v>
      </c>
      <c r="D228" s="4" t="s">
        <v>16</v>
      </c>
      <c r="E228" s="5" t="s">
        <v>621</v>
      </c>
      <c r="F228" s="4" t="s">
        <v>18</v>
      </c>
      <c r="G228" s="4" t="s">
        <v>31</v>
      </c>
      <c r="H228" s="4" t="s">
        <v>32</v>
      </c>
      <c r="I228" s="4"/>
      <c r="J228" s="4" t="s">
        <v>622</v>
      </c>
      <c r="K228" s="4" t="s">
        <v>21</v>
      </c>
      <c r="L228" s="4">
        <v>2021</v>
      </c>
      <c r="M228" s="4" t="s">
        <v>22</v>
      </c>
      <c r="N228" s="7" t="s">
        <v>23</v>
      </c>
      <c r="P228" s="8" t="s">
        <v>24</v>
      </c>
    </row>
    <row r="229" spans="2:16" ht="13.5" customHeight="1">
      <c r="B229" s="9" t="s">
        <v>623</v>
      </c>
      <c r="C229" s="9" t="s">
        <v>15</v>
      </c>
      <c r="D229" s="9" t="s">
        <v>16</v>
      </c>
      <c r="E229" s="10" t="s">
        <v>532</v>
      </c>
      <c r="F229" s="9" t="s">
        <v>18</v>
      </c>
      <c r="G229" s="9" t="s">
        <v>71</v>
      </c>
      <c r="H229" s="9" t="s">
        <v>281</v>
      </c>
      <c r="I229" s="9"/>
      <c r="J229" s="9" t="s">
        <v>624</v>
      </c>
      <c r="K229" s="9" t="s">
        <v>21</v>
      </c>
      <c r="L229" s="9">
        <v>2021</v>
      </c>
      <c r="M229" s="9" t="s">
        <v>43</v>
      </c>
      <c r="N229" s="7" t="s">
        <v>23</v>
      </c>
      <c r="P229" s="8" t="s">
        <v>43</v>
      </c>
    </row>
    <row r="230" spans="2:16" ht="13.5" customHeight="1">
      <c r="B230" s="4" t="s">
        <v>625</v>
      </c>
      <c r="C230" s="4" t="s">
        <v>15</v>
      </c>
      <c r="D230" s="4" t="s">
        <v>16</v>
      </c>
      <c r="E230" s="5" t="s">
        <v>626</v>
      </c>
      <c r="F230" s="4" t="s">
        <v>18</v>
      </c>
      <c r="G230" s="4" t="s">
        <v>71</v>
      </c>
      <c r="H230" s="4" t="s">
        <v>391</v>
      </c>
      <c r="I230" s="4"/>
      <c r="J230" s="4" t="s">
        <v>627</v>
      </c>
      <c r="K230" s="4" t="s">
        <v>21</v>
      </c>
      <c r="L230" s="4">
        <v>2021</v>
      </c>
      <c r="M230" s="4" t="s">
        <v>22</v>
      </c>
      <c r="N230" s="7" t="s">
        <v>23</v>
      </c>
      <c r="P230" s="8" t="s">
        <v>24</v>
      </c>
    </row>
    <row r="231" spans="2:16" ht="13.5" customHeight="1">
      <c r="B231" s="9" t="s">
        <v>628</v>
      </c>
      <c r="C231" s="9" t="s">
        <v>15</v>
      </c>
      <c r="D231" s="9" t="s">
        <v>16</v>
      </c>
      <c r="E231" s="10" t="s">
        <v>532</v>
      </c>
      <c r="F231" s="9" t="s">
        <v>18</v>
      </c>
      <c r="G231" s="9" t="s">
        <v>71</v>
      </c>
      <c r="H231" s="9" t="s">
        <v>281</v>
      </c>
      <c r="I231" s="9"/>
      <c r="J231" s="9" t="s">
        <v>629</v>
      </c>
      <c r="K231" s="9" t="s">
        <v>21</v>
      </c>
      <c r="L231" s="9">
        <v>2021</v>
      </c>
      <c r="M231" s="9" t="s">
        <v>43</v>
      </c>
      <c r="N231" s="7" t="s">
        <v>23</v>
      </c>
      <c r="P231" s="8" t="s">
        <v>43</v>
      </c>
    </row>
    <row r="232" spans="2:16" ht="13.5" customHeight="1">
      <c r="B232" s="4" t="s">
        <v>630</v>
      </c>
      <c r="C232" s="4" t="s">
        <v>15</v>
      </c>
      <c r="D232" s="4" t="s">
        <v>16</v>
      </c>
      <c r="E232" s="5" t="s">
        <v>631</v>
      </c>
      <c r="F232" s="4" t="s">
        <v>18</v>
      </c>
      <c r="G232" s="4" t="s">
        <v>31</v>
      </c>
      <c r="H232" s="4" t="s">
        <v>32</v>
      </c>
      <c r="I232" s="4"/>
      <c r="J232" s="4" t="s">
        <v>311</v>
      </c>
      <c r="K232" s="4" t="s">
        <v>21</v>
      </c>
      <c r="L232" s="4">
        <v>2021</v>
      </c>
      <c r="M232" s="4" t="s">
        <v>22</v>
      </c>
      <c r="N232" s="7" t="s">
        <v>23</v>
      </c>
      <c r="P232" s="8" t="s">
        <v>24</v>
      </c>
    </row>
    <row r="233" spans="2:16" ht="13.5" customHeight="1">
      <c r="B233" s="9" t="s">
        <v>632</v>
      </c>
      <c r="C233" s="9" t="s">
        <v>15</v>
      </c>
      <c r="D233" s="9" t="s">
        <v>16</v>
      </c>
      <c r="E233" s="10" t="s">
        <v>308</v>
      </c>
      <c r="F233" s="9" t="s">
        <v>18</v>
      </c>
      <c r="G233" s="9" t="s">
        <v>129</v>
      </c>
      <c r="H233" s="9" t="s">
        <v>130</v>
      </c>
      <c r="I233" s="9"/>
      <c r="J233" s="9" t="s">
        <v>633</v>
      </c>
      <c r="K233" s="9" t="s">
        <v>21</v>
      </c>
      <c r="L233" s="9">
        <v>2021</v>
      </c>
      <c r="M233" s="9" t="s">
        <v>22</v>
      </c>
      <c r="N233" s="7" t="s">
        <v>23</v>
      </c>
      <c r="P233" s="8" t="s">
        <v>24</v>
      </c>
    </row>
    <row r="234" spans="2:16" ht="13.5" customHeight="1">
      <c r="B234" s="4" t="s">
        <v>634</v>
      </c>
      <c r="C234" s="4" t="s">
        <v>15</v>
      </c>
      <c r="D234" s="4" t="s">
        <v>16</v>
      </c>
      <c r="E234" s="5" t="s">
        <v>613</v>
      </c>
      <c r="F234" s="4" t="s">
        <v>18</v>
      </c>
      <c r="G234" s="4" t="s">
        <v>31</v>
      </c>
      <c r="H234" s="4" t="s">
        <v>32</v>
      </c>
      <c r="I234" s="4"/>
      <c r="J234" s="4" t="s">
        <v>533</v>
      </c>
      <c r="K234" s="4" t="s">
        <v>21</v>
      </c>
      <c r="L234" s="4">
        <v>2021</v>
      </c>
      <c r="M234" s="4" t="s">
        <v>22</v>
      </c>
      <c r="N234" s="7" t="s">
        <v>23</v>
      </c>
      <c r="P234" s="8" t="s">
        <v>24</v>
      </c>
    </row>
    <row r="235" spans="2:16" ht="13.5" customHeight="1">
      <c r="B235" s="9" t="s">
        <v>635</v>
      </c>
      <c r="C235" s="9" t="s">
        <v>15</v>
      </c>
      <c r="D235" s="9" t="s">
        <v>16</v>
      </c>
      <c r="E235" s="10" t="s">
        <v>636</v>
      </c>
      <c r="F235" s="9" t="s">
        <v>18</v>
      </c>
      <c r="G235" s="9" t="s">
        <v>129</v>
      </c>
      <c r="H235" s="9" t="s">
        <v>195</v>
      </c>
      <c r="I235" s="9"/>
      <c r="J235" s="9" t="s">
        <v>637</v>
      </c>
      <c r="K235" s="9" t="s">
        <v>21</v>
      </c>
      <c r="L235" s="9">
        <v>2021</v>
      </c>
      <c r="M235" s="9" t="s">
        <v>22</v>
      </c>
      <c r="N235" s="7" t="s">
        <v>23</v>
      </c>
      <c r="P235" s="8" t="s">
        <v>22</v>
      </c>
    </row>
    <row r="236" spans="2:16" ht="13.5" customHeight="1">
      <c r="B236" s="4" t="s">
        <v>638</v>
      </c>
      <c r="C236" s="4" t="s">
        <v>15</v>
      </c>
      <c r="D236" s="4" t="s">
        <v>16</v>
      </c>
      <c r="E236" s="5" t="s">
        <v>636</v>
      </c>
      <c r="F236" s="4" t="s">
        <v>18</v>
      </c>
      <c r="G236" s="4" t="s">
        <v>129</v>
      </c>
      <c r="H236" s="4" t="s">
        <v>195</v>
      </c>
      <c r="I236" s="4"/>
      <c r="J236" s="4" t="s">
        <v>639</v>
      </c>
      <c r="K236" s="4" t="s">
        <v>21</v>
      </c>
      <c r="L236" s="4">
        <v>2021</v>
      </c>
      <c r="M236" s="4" t="s">
        <v>22</v>
      </c>
      <c r="N236" s="7" t="s">
        <v>23</v>
      </c>
      <c r="P236" s="8" t="s">
        <v>22</v>
      </c>
    </row>
    <row r="237" spans="2:16" ht="13.5" customHeight="1">
      <c r="B237" s="9" t="s">
        <v>640</v>
      </c>
      <c r="C237" s="9" t="s">
        <v>15</v>
      </c>
      <c r="D237" s="9" t="s">
        <v>16</v>
      </c>
      <c r="E237" s="10" t="s">
        <v>641</v>
      </c>
      <c r="F237" s="9" t="s">
        <v>18</v>
      </c>
      <c r="G237" s="9" t="s">
        <v>129</v>
      </c>
      <c r="H237" s="9" t="s">
        <v>195</v>
      </c>
      <c r="I237" s="9"/>
      <c r="J237" s="9" t="s">
        <v>642</v>
      </c>
      <c r="K237" s="9" t="s">
        <v>21</v>
      </c>
      <c r="L237" s="9">
        <v>2021</v>
      </c>
      <c r="M237" s="9" t="s">
        <v>22</v>
      </c>
      <c r="N237" s="7" t="s">
        <v>23</v>
      </c>
      <c r="P237" s="8" t="s">
        <v>24</v>
      </c>
    </row>
    <row r="238" spans="2:16" ht="13.5" customHeight="1">
      <c r="B238" s="4" t="s">
        <v>643</v>
      </c>
      <c r="C238" s="4" t="s">
        <v>15</v>
      </c>
      <c r="D238" s="4" t="s">
        <v>16</v>
      </c>
      <c r="E238" s="5" t="s">
        <v>63</v>
      </c>
      <c r="F238" s="4" t="s">
        <v>18</v>
      </c>
      <c r="G238" s="4" t="s">
        <v>64</v>
      </c>
      <c r="H238" s="4" t="s">
        <v>101</v>
      </c>
      <c r="I238" s="4"/>
      <c r="J238" s="4" t="s">
        <v>644</v>
      </c>
      <c r="K238" s="4" t="s">
        <v>21</v>
      </c>
      <c r="L238" s="4">
        <v>2021</v>
      </c>
      <c r="M238" s="4" t="s">
        <v>43</v>
      </c>
      <c r="N238" s="7" t="s">
        <v>23</v>
      </c>
      <c r="P238" s="8" t="s">
        <v>43</v>
      </c>
    </row>
    <row r="239" spans="2:16" ht="13.5" customHeight="1">
      <c r="B239" s="9" t="s">
        <v>645</v>
      </c>
      <c r="C239" s="9" t="s">
        <v>15</v>
      </c>
      <c r="D239" s="9" t="s">
        <v>16</v>
      </c>
      <c r="E239" s="10" t="s">
        <v>646</v>
      </c>
      <c r="F239" s="9" t="s">
        <v>18</v>
      </c>
      <c r="G239" s="9" t="s">
        <v>19</v>
      </c>
      <c r="H239" s="9" t="s">
        <v>51</v>
      </c>
      <c r="I239" s="9"/>
      <c r="J239" s="9" t="s">
        <v>564</v>
      </c>
      <c r="K239" s="9" t="s">
        <v>21</v>
      </c>
      <c r="L239" s="9">
        <v>2021</v>
      </c>
      <c r="M239" s="9" t="s">
        <v>53</v>
      </c>
      <c r="N239" s="7" t="s">
        <v>23</v>
      </c>
      <c r="P239" s="8" t="s">
        <v>53</v>
      </c>
    </row>
    <row r="240" spans="2:16" ht="13.5" customHeight="1">
      <c r="B240" s="4" t="s">
        <v>647</v>
      </c>
      <c r="C240" s="4" t="s">
        <v>15</v>
      </c>
      <c r="D240" s="4" t="s">
        <v>16</v>
      </c>
      <c r="E240" s="5" t="s">
        <v>358</v>
      </c>
      <c r="F240" s="4" t="s">
        <v>18</v>
      </c>
      <c r="G240" s="4" t="s">
        <v>129</v>
      </c>
      <c r="H240" s="4" t="s">
        <v>195</v>
      </c>
      <c r="I240" s="4"/>
      <c r="J240" s="4" t="s">
        <v>479</v>
      </c>
      <c r="K240" s="4" t="s">
        <v>21</v>
      </c>
      <c r="L240" s="4">
        <v>2021</v>
      </c>
      <c r="M240" s="4" t="s">
        <v>22</v>
      </c>
      <c r="N240" s="7" t="s">
        <v>23</v>
      </c>
      <c r="P240" s="8" t="s">
        <v>24</v>
      </c>
    </row>
    <row r="241" spans="2:16" ht="13.5" customHeight="1">
      <c r="B241" s="9" t="s">
        <v>648</v>
      </c>
      <c r="C241" s="9" t="s">
        <v>15</v>
      </c>
      <c r="D241" s="9" t="s">
        <v>16</v>
      </c>
      <c r="E241" s="10" t="s">
        <v>649</v>
      </c>
      <c r="F241" s="9" t="s">
        <v>18</v>
      </c>
      <c r="G241" s="9" t="s">
        <v>31</v>
      </c>
      <c r="H241" s="9" t="s">
        <v>32</v>
      </c>
      <c r="I241" s="9"/>
      <c r="J241" s="9" t="s">
        <v>474</v>
      </c>
      <c r="K241" s="9" t="s">
        <v>21</v>
      </c>
      <c r="L241" s="9">
        <v>2021</v>
      </c>
      <c r="M241" s="9" t="s">
        <v>24</v>
      </c>
      <c r="N241" s="7" t="s">
        <v>23</v>
      </c>
      <c r="P241" s="8" t="s">
        <v>24</v>
      </c>
    </row>
    <row r="242" spans="2:16" ht="13.5" customHeight="1">
      <c r="B242" s="4" t="s">
        <v>650</v>
      </c>
      <c r="C242" s="4" t="s">
        <v>15</v>
      </c>
      <c r="D242" s="4" t="s">
        <v>16</v>
      </c>
      <c r="E242" s="5" t="s">
        <v>651</v>
      </c>
      <c r="F242" s="4" t="s">
        <v>18</v>
      </c>
      <c r="G242" s="4" t="s">
        <v>129</v>
      </c>
      <c r="H242" s="4" t="s">
        <v>130</v>
      </c>
      <c r="I242" s="4"/>
      <c r="J242" s="4" t="s">
        <v>591</v>
      </c>
      <c r="K242" s="4" t="s">
        <v>21</v>
      </c>
      <c r="L242" s="4">
        <v>2021</v>
      </c>
      <c r="M242" s="4" t="s">
        <v>22</v>
      </c>
      <c r="N242" s="7" t="s">
        <v>23</v>
      </c>
      <c r="P242" s="8" t="s">
        <v>24</v>
      </c>
    </row>
    <row r="243" spans="2:16" ht="13.5" customHeight="1">
      <c r="B243" s="9" t="s">
        <v>652</v>
      </c>
      <c r="C243" s="9" t="s">
        <v>15</v>
      </c>
      <c r="D243" s="9" t="s">
        <v>16</v>
      </c>
      <c r="E243" s="10" t="s">
        <v>653</v>
      </c>
      <c r="F243" s="9" t="s">
        <v>18</v>
      </c>
      <c r="G243" s="9" t="s">
        <v>31</v>
      </c>
      <c r="H243" s="9" t="s">
        <v>32</v>
      </c>
      <c r="I243" s="9"/>
      <c r="J243" s="9" t="s">
        <v>579</v>
      </c>
      <c r="K243" s="9" t="s">
        <v>21</v>
      </c>
      <c r="L243" s="9">
        <v>2021</v>
      </c>
      <c r="M243" s="9" t="s">
        <v>22</v>
      </c>
      <c r="N243" s="7" t="s">
        <v>23</v>
      </c>
      <c r="P243" s="8" t="s">
        <v>24</v>
      </c>
    </row>
    <row r="244" spans="2:16" ht="13.5" customHeight="1">
      <c r="B244" s="4" t="s">
        <v>654</v>
      </c>
      <c r="C244" s="4" t="s">
        <v>15</v>
      </c>
      <c r="D244" s="4" t="s">
        <v>16</v>
      </c>
      <c r="E244" s="5" t="s">
        <v>655</v>
      </c>
      <c r="F244" s="4" t="s">
        <v>18</v>
      </c>
      <c r="G244" s="4" t="s">
        <v>129</v>
      </c>
      <c r="H244" s="4" t="s">
        <v>195</v>
      </c>
      <c r="I244" s="4"/>
      <c r="J244" s="4" t="s">
        <v>656</v>
      </c>
      <c r="K244" s="4" t="s">
        <v>21</v>
      </c>
      <c r="L244" s="4">
        <v>2021</v>
      </c>
      <c r="M244" s="4" t="s">
        <v>28</v>
      </c>
      <c r="N244" s="7" t="s">
        <v>23</v>
      </c>
      <c r="P244" s="8" t="s">
        <v>28</v>
      </c>
    </row>
    <row r="245" spans="2:16" ht="13.5" customHeight="1">
      <c r="B245" s="9" t="s">
        <v>657</v>
      </c>
      <c r="C245" s="9" t="s">
        <v>15</v>
      </c>
      <c r="D245" s="9" t="s">
        <v>16</v>
      </c>
      <c r="E245" s="10" t="s">
        <v>658</v>
      </c>
      <c r="F245" s="9" t="s">
        <v>18</v>
      </c>
      <c r="G245" s="9" t="s">
        <v>303</v>
      </c>
      <c r="H245" s="9" t="s">
        <v>122</v>
      </c>
      <c r="I245" s="9"/>
      <c r="J245" s="9" t="s">
        <v>585</v>
      </c>
      <c r="K245" s="9" t="s">
        <v>21</v>
      </c>
      <c r="L245" s="9">
        <v>2021</v>
      </c>
      <c r="M245" s="9" t="s">
        <v>22</v>
      </c>
      <c r="N245" s="7" t="s">
        <v>23</v>
      </c>
      <c r="P245" s="8" t="s">
        <v>24</v>
      </c>
    </row>
    <row r="246" spans="2:16" ht="13.5" customHeight="1">
      <c r="B246" s="4" t="s">
        <v>659</v>
      </c>
      <c r="C246" s="4" t="s">
        <v>15</v>
      </c>
      <c r="D246" s="4" t="s">
        <v>16</v>
      </c>
      <c r="E246" s="5" t="s">
        <v>602</v>
      </c>
      <c r="F246" s="4" t="s">
        <v>18</v>
      </c>
      <c r="G246" s="4" t="s">
        <v>303</v>
      </c>
      <c r="H246" s="4" t="s">
        <v>575</v>
      </c>
      <c r="I246" s="4"/>
      <c r="J246" s="4" t="s">
        <v>660</v>
      </c>
      <c r="K246" s="4" t="s">
        <v>21</v>
      </c>
      <c r="L246" s="4">
        <v>2021</v>
      </c>
      <c r="M246" s="4" t="s">
        <v>22</v>
      </c>
      <c r="N246" s="7" t="s">
        <v>23</v>
      </c>
      <c r="P246" s="8" t="s">
        <v>24</v>
      </c>
    </row>
    <row r="247" spans="2:16" ht="13.5" customHeight="1">
      <c r="B247" s="9" t="s">
        <v>661</v>
      </c>
      <c r="C247" s="9" t="s">
        <v>15</v>
      </c>
      <c r="D247" s="9" t="s">
        <v>16</v>
      </c>
      <c r="E247" s="10" t="s">
        <v>662</v>
      </c>
      <c r="F247" s="9" t="s">
        <v>18</v>
      </c>
      <c r="G247" s="9" t="s">
        <v>31</v>
      </c>
      <c r="H247" s="9" t="s">
        <v>32</v>
      </c>
      <c r="I247" s="9"/>
      <c r="J247" s="9" t="s">
        <v>663</v>
      </c>
      <c r="K247" s="9" t="s">
        <v>21</v>
      </c>
      <c r="L247" s="9">
        <v>2021</v>
      </c>
      <c r="M247" s="9" t="s">
        <v>22</v>
      </c>
      <c r="N247" s="7" t="s">
        <v>23</v>
      </c>
      <c r="P247" s="8" t="s">
        <v>24</v>
      </c>
    </row>
    <row r="248" spans="2:16" ht="13.5" customHeight="1">
      <c r="B248" s="4" t="s">
        <v>664</v>
      </c>
      <c r="C248" s="4" t="s">
        <v>15</v>
      </c>
      <c r="D248" s="4" t="s">
        <v>16</v>
      </c>
      <c r="E248" s="5" t="s">
        <v>665</v>
      </c>
      <c r="F248" s="4" t="s">
        <v>18</v>
      </c>
      <c r="G248" s="4" t="s">
        <v>419</v>
      </c>
      <c r="H248" s="4" t="s">
        <v>419</v>
      </c>
      <c r="I248" s="4"/>
      <c r="J248" s="4" t="s">
        <v>533</v>
      </c>
      <c r="K248" s="4" t="s">
        <v>21</v>
      </c>
      <c r="L248" s="4">
        <v>2021</v>
      </c>
      <c r="M248" s="4" t="s">
        <v>22</v>
      </c>
      <c r="N248" s="7" t="s">
        <v>23</v>
      </c>
      <c r="P248" s="8" t="s">
        <v>24</v>
      </c>
    </row>
    <row r="249" spans="2:16" ht="13.5" customHeight="1">
      <c r="B249" s="9" t="s">
        <v>666</v>
      </c>
      <c r="C249" s="9" t="s">
        <v>15</v>
      </c>
      <c r="D249" s="9" t="s">
        <v>16</v>
      </c>
      <c r="E249" s="10" t="s">
        <v>667</v>
      </c>
      <c r="F249" s="9" t="s">
        <v>18</v>
      </c>
      <c r="G249" s="9" t="s">
        <v>31</v>
      </c>
      <c r="H249" s="9" t="s">
        <v>32</v>
      </c>
      <c r="I249" s="9"/>
      <c r="J249" s="9" t="s">
        <v>458</v>
      </c>
      <c r="K249" s="9" t="s">
        <v>21</v>
      </c>
      <c r="L249" s="9">
        <v>2021</v>
      </c>
      <c r="M249" s="9" t="s">
        <v>22</v>
      </c>
      <c r="N249" s="7" t="s">
        <v>23</v>
      </c>
      <c r="P249" s="8" t="s">
        <v>24</v>
      </c>
    </row>
    <row r="250" spans="2:16" ht="13.5" customHeight="1">
      <c r="B250" s="4" t="s">
        <v>668</v>
      </c>
      <c r="C250" s="4" t="s">
        <v>15</v>
      </c>
      <c r="D250" s="4" t="s">
        <v>16</v>
      </c>
      <c r="E250" s="5" t="s">
        <v>669</v>
      </c>
      <c r="F250" s="4" t="s">
        <v>18</v>
      </c>
      <c r="G250" s="4" t="s">
        <v>71</v>
      </c>
      <c r="H250" s="4" t="s">
        <v>105</v>
      </c>
      <c r="I250" s="4"/>
      <c r="J250" s="4" t="s">
        <v>670</v>
      </c>
      <c r="K250" s="4" t="s">
        <v>21</v>
      </c>
      <c r="L250" s="4">
        <v>2021</v>
      </c>
      <c r="M250" s="4" t="s">
        <v>22</v>
      </c>
      <c r="N250" s="7" t="s">
        <v>23</v>
      </c>
      <c r="P250" s="8" t="s">
        <v>24</v>
      </c>
    </row>
    <row r="251" spans="2:16" ht="13.5" customHeight="1">
      <c r="B251" s="9" t="s">
        <v>671</v>
      </c>
      <c r="C251" s="9" t="s">
        <v>15</v>
      </c>
      <c r="D251" s="9" t="s">
        <v>16</v>
      </c>
      <c r="E251" s="10" t="s">
        <v>672</v>
      </c>
      <c r="F251" s="9" t="s">
        <v>18</v>
      </c>
      <c r="G251" s="9" t="s">
        <v>31</v>
      </c>
      <c r="H251" s="9" t="s">
        <v>32</v>
      </c>
      <c r="I251" s="9"/>
      <c r="J251" s="9" t="s">
        <v>673</v>
      </c>
      <c r="K251" s="9" t="s">
        <v>21</v>
      </c>
      <c r="L251" s="9">
        <v>2021</v>
      </c>
      <c r="M251" s="9" t="s">
        <v>22</v>
      </c>
      <c r="N251" s="7" t="s">
        <v>23</v>
      </c>
      <c r="P251" s="8" t="s">
        <v>24</v>
      </c>
    </row>
    <row r="252" spans="2:16" ht="13.5" customHeight="1">
      <c r="B252" s="4" t="s">
        <v>674</v>
      </c>
      <c r="C252" s="4" t="s">
        <v>15</v>
      </c>
      <c r="D252" s="4" t="s">
        <v>16</v>
      </c>
      <c r="E252" s="5" t="s">
        <v>675</v>
      </c>
      <c r="F252" s="4" t="s">
        <v>18</v>
      </c>
      <c r="G252" s="4" t="s">
        <v>19</v>
      </c>
      <c r="H252" s="4" t="s">
        <v>51</v>
      </c>
      <c r="I252" s="4"/>
      <c r="J252" s="4" t="s">
        <v>527</v>
      </c>
      <c r="K252" s="4" t="s">
        <v>21</v>
      </c>
      <c r="L252" s="4">
        <v>2021</v>
      </c>
      <c r="M252" s="4" t="s">
        <v>22</v>
      </c>
      <c r="N252" s="7" t="s">
        <v>23</v>
      </c>
      <c r="P252" s="8" t="s">
        <v>22</v>
      </c>
    </row>
    <row r="253" spans="2:16" ht="13.5" customHeight="1">
      <c r="B253" s="9" t="s">
        <v>676</v>
      </c>
      <c r="C253" s="9" t="s">
        <v>15</v>
      </c>
      <c r="D253" s="9" t="s">
        <v>16</v>
      </c>
      <c r="E253" s="10" t="s">
        <v>677</v>
      </c>
      <c r="F253" s="9" t="s">
        <v>18</v>
      </c>
      <c r="G253" s="9" t="s">
        <v>71</v>
      </c>
      <c r="H253" s="9" t="s">
        <v>105</v>
      </c>
      <c r="I253" s="9"/>
      <c r="J253" s="9" t="s">
        <v>678</v>
      </c>
      <c r="K253" s="9" t="s">
        <v>21</v>
      </c>
      <c r="L253" s="9">
        <v>2021</v>
      </c>
      <c r="M253" s="9" t="s">
        <v>22</v>
      </c>
      <c r="N253" s="7" t="s">
        <v>23</v>
      </c>
      <c r="P253" s="8" t="s">
        <v>24</v>
      </c>
    </row>
    <row r="254" spans="2:16" ht="13.5" customHeight="1">
      <c r="B254" s="4" t="s">
        <v>679</v>
      </c>
      <c r="C254" s="4" t="s">
        <v>15</v>
      </c>
      <c r="D254" s="4" t="s">
        <v>16</v>
      </c>
      <c r="E254" s="5" t="s">
        <v>680</v>
      </c>
      <c r="F254" s="4" t="s">
        <v>18</v>
      </c>
      <c r="G254" s="4" t="s">
        <v>31</v>
      </c>
      <c r="H254" s="4" t="s">
        <v>32</v>
      </c>
      <c r="I254" s="4"/>
      <c r="J254" s="4" t="s">
        <v>681</v>
      </c>
      <c r="K254" s="4" t="s">
        <v>21</v>
      </c>
      <c r="L254" s="4">
        <v>2021</v>
      </c>
      <c r="M254" s="4" t="s">
        <v>22</v>
      </c>
      <c r="N254" s="7" t="s">
        <v>23</v>
      </c>
      <c r="P254" s="8" t="s">
        <v>24</v>
      </c>
    </row>
    <row r="255" spans="2:16" ht="13.5" customHeight="1">
      <c r="B255" s="9" t="s">
        <v>682</v>
      </c>
      <c r="C255" s="9" t="s">
        <v>15</v>
      </c>
      <c r="D255" s="9" t="s">
        <v>16</v>
      </c>
      <c r="E255" s="10" t="s">
        <v>683</v>
      </c>
      <c r="F255" s="9" t="s">
        <v>18</v>
      </c>
      <c r="G255" s="9" t="s">
        <v>129</v>
      </c>
      <c r="H255" s="9" t="s">
        <v>130</v>
      </c>
      <c r="I255" s="9"/>
      <c r="J255" s="9" t="s">
        <v>492</v>
      </c>
      <c r="K255" s="9" t="s">
        <v>21</v>
      </c>
      <c r="L255" s="9">
        <v>2021</v>
      </c>
      <c r="M255" s="9" t="s">
        <v>22</v>
      </c>
      <c r="N255" s="7" t="s">
        <v>23</v>
      </c>
      <c r="P255" s="8" t="s">
        <v>22</v>
      </c>
    </row>
    <row r="256" spans="2:16" ht="13.5" customHeight="1">
      <c r="B256" s="4" t="s">
        <v>684</v>
      </c>
      <c r="C256" s="4" t="s">
        <v>15</v>
      </c>
      <c r="D256" s="4" t="s">
        <v>16</v>
      </c>
      <c r="E256" s="5" t="s">
        <v>683</v>
      </c>
      <c r="F256" s="4" t="s">
        <v>18</v>
      </c>
      <c r="G256" s="4" t="s">
        <v>129</v>
      </c>
      <c r="H256" s="4" t="s">
        <v>130</v>
      </c>
      <c r="I256" s="4"/>
      <c r="J256" s="4" t="s">
        <v>685</v>
      </c>
      <c r="K256" s="4" t="s">
        <v>21</v>
      </c>
      <c r="L256" s="4">
        <v>2021</v>
      </c>
      <c r="M256" s="4" t="s">
        <v>22</v>
      </c>
      <c r="N256" s="7" t="s">
        <v>23</v>
      </c>
      <c r="P256" s="8" t="s">
        <v>22</v>
      </c>
    </row>
    <row r="257" spans="1:16" ht="13.5" customHeight="1">
      <c r="B257" s="9" t="s">
        <v>686</v>
      </c>
      <c r="C257" s="9" t="s">
        <v>15</v>
      </c>
      <c r="D257" s="9" t="s">
        <v>16</v>
      </c>
      <c r="E257" s="10" t="s">
        <v>611</v>
      </c>
      <c r="F257" s="9" t="s">
        <v>18</v>
      </c>
      <c r="G257" s="9" t="s">
        <v>71</v>
      </c>
      <c r="H257" s="9" t="s">
        <v>171</v>
      </c>
      <c r="I257" s="9"/>
      <c r="J257" s="9" t="s">
        <v>469</v>
      </c>
      <c r="K257" s="9" t="s">
        <v>21</v>
      </c>
      <c r="L257" s="9">
        <v>2021</v>
      </c>
      <c r="M257" s="9" t="s">
        <v>22</v>
      </c>
      <c r="N257" s="7" t="s">
        <v>23</v>
      </c>
      <c r="P257" s="8" t="s">
        <v>22</v>
      </c>
    </row>
    <row r="258" spans="1:16" ht="13.5" customHeight="1">
      <c r="B258" s="4" t="s">
        <v>687</v>
      </c>
      <c r="C258" s="4" t="s">
        <v>15</v>
      </c>
      <c r="D258" s="4" t="s">
        <v>16</v>
      </c>
      <c r="E258" s="5" t="s">
        <v>677</v>
      </c>
      <c r="F258" s="4" t="s">
        <v>18</v>
      </c>
      <c r="G258" s="4" t="s">
        <v>71</v>
      </c>
      <c r="H258" s="4" t="s">
        <v>105</v>
      </c>
      <c r="I258" s="4"/>
      <c r="J258" s="4" t="s">
        <v>688</v>
      </c>
      <c r="K258" s="4" t="s">
        <v>21</v>
      </c>
      <c r="L258" s="4">
        <v>2021</v>
      </c>
      <c r="M258" s="4" t="s">
        <v>22</v>
      </c>
      <c r="N258" s="7" t="s">
        <v>23</v>
      </c>
      <c r="P258" s="8" t="s">
        <v>24</v>
      </c>
    </row>
    <row r="259" spans="1:16" ht="13.5" customHeight="1">
      <c r="B259" s="9" t="s">
        <v>689</v>
      </c>
      <c r="C259" s="9" t="s">
        <v>15</v>
      </c>
      <c r="D259" s="9" t="s">
        <v>16</v>
      </c>
      <c r="E259" s="10" t="s">
        <v>690</v>
      </c>
      <c r="F259" s="9" t="s">
        <v>18</v>
      </c>
      <c r="G259" s="9" t="s">
        <v>57</v>
      </c>
      <c r="H259" s="9" t="s">
        <v>156</v>
      </c>
      <c r="I259" s="9"/>
      <c r="J259" s="9" t="s">
        <v>479</v>
      </c>
      <c r="K259" s="9" t="s">
        <v>21</v>
      </c>
      <c r="L259" s="9">
        <v>2021</v>
      </c>
      <c r="M259" s="9" t="s">
        <v>22</v>
      </c>
      <c r="N259" s="7" t="s">
        <v>23</v>
      </c>
      <c r="P259" s="8" t="s">
        <v>24</v>
      </c>
    </row>
    <row r="260" spans="1:16" ht="13.5" customHeight="1">
      <c r="B260" s="4" t="s">
        <v>691</v>
      </c>
      <c r="C260" s="4" t="s">
        <v>15</v>
      </c>
      <c r="D260" s="4" t="s">
        <v>16</v>
      </c>
      <c r="E260" s="5" t="s">
        <v>692</v>
      </c>
      <c r="F260" s="4" t="s">
        <v>18</v>
      </c>
      <c r="G260" s="4" t="s">
        <v>71</v>
      </c>
      <c r="H260" s="4" t="s">
        <v>391</v>
      </c>
      <c r="I260" s="4"/>
      <c r="J260" s="4" t="s">
        <v>693</v>
      </c>
      <c r="K260" s="4" t="s">
        <v>21</v>
      </c>
      <c r="L260" s="4">
        <v>2021</v>
      </c>
      <c r="M260" s="4" t="s">
        <v>43</v>
      </c>
      <c r="N260" s="7" t="s">
        <v>23</v>
      </c>
      <c r="P260" s="8" t="s">
        <v>43</v>
      </c>
    </row>
    <row r="261" spans="1:16" ht="13.5" customHeight="1">
      <c r="B261" s="9" t="s">
        <v>694</v>
      </c>
      <c r="C261" s="9" t="s">
        <v>15</v>
      </c>
      <c r="D261" s="9" t="s">
        <v>16</v>
      </c>
      <c r="E261" s="10" t="s">
        <v>695</v>
      </c>
      <c r="F261" s="9" t="s">
        <v>18</v>
      </c>
      <c r="G261" s="9" t="s">
        <v>31</v>
      </c>
      <c r="H261" s="9" t="s">
        <v>32</v>
      </c>
      <c r="I261" s="9"/>
      <c r="J261" s="9" t="s">
        <v>579</v>
      </c>
      <c r="K261" s="9" t="s">
        <v>21</v>
      </c>
      <c r="L261" s="9">
        <v>2021</v>
      </c>
      <c r="M261" s="9" t="s">
        <v>22</v>
      </c>
      <c r="N261" s="7" t="s">
        <v>23</v>
      </c>
      <c r="P261" s="8" t="s">
        <v>24</v>
      </c>
    </row>
    <row r="262" spans="1:16" ht="13.5" customHeight="1">
      <c r="A262" s="8" t="s">
        <v>696</v>
      </c>
      <c r="B262" s="4" t="s">
        <v>697</v>
      </c>
      <c r="C262" s="4" t="s">
        <v>15</v>
      </c>
      <c r="D262" s="4" t="s">
        <v>16</v>
      </c>
      <c r="E262" s="5" t="s">
        <v>698</v>
      </c>
      <c r="F262" s="4" t="s">
        <v>18</v>
      </c>
      <c r="G262" s="4" t="s">
        <v>71</v>
      </c>
      <c r="H262" s="4" t="s">
        <v>391</v>
      </c>
      <c r="I262" s="4"/>
      <c r="J262" s="4" t="s">
        <v>474</v>
      </c>
      <c r="K262" s="4" t="s">
        <v>21</v>
      </c>
      <c r="L262" s="4">
        <v>2021</v>
      </c>
      <c r="M262" s="4" t="s">
        <v>22</v>
      </c>
      <c r="N262" s="7" t="s">
        <v>23</v>
      </c>
      <c r="P262" s="8" t="s">
        <v>24</v>
      </c>
    </row>
    <row r="263" spans="1:16" ht="13.5" customHeight="1">
      <c r="B263" s="9" t="s">
        <v>699</v>
      </c>
      <c r="C263" s="9" t="s">
        <v>15</v>
      </c>
      <c r="D263" s="9" t="s">
        <v>16</v>
      </c>
      <c r="E263" s="10" t="s">
        <v>700</v>
      </c>
      <c r="F263" s="9" t="s">
        <v>18</v>
      </c>
      <c r="G263" s="9" t="s">
        <v>129</v>
      </c>
      <c r="H263" s="9" t="s">
        <v>130</v>
      </c>
      <c r="I263" s="9"/>
      <c r="J263" s="9" t="s">
        <v>591</v>
      </c>
      <c r="K263" s="9" t="s">
        <v>21</v>
      </c>
      <c r="L263" s="9">
        <v>2021</v>
      </c>
      <c r="M263" s="9" t="s">
        <v>22</v>
      </c>
      <c r="N263" s="7" t="s">
        <v>23</v>
      </c>
      <c r="P263" s="8" t="s">
        <v>24</v>
      </c>
    </row>
    <row r="264" spans="1:16" ht="13.5" customHeight="1">
      <c r="B264" s="4" t="s">
        <v>701</v>
      </c>
      <c r="C264" s="4" t="s">
        <v>15</v>
      </c>
      <c r="D264" s="4" t="s">
        <v>16</v>
      </c>
      <c r="E264" s="5" t="s">
        <v>330</v>
      </c>
      <c r="F264" s="4" t="s">
        <v>18</v>
      </c>
      <c r="G264" s="4" t="s">
        <v>71</v>
      </c>
      <c r="H264" s="4" t="s">
        <v>281</v>
      </c>
      <c r="I264" s="4"/>
      <c r="J264" s="4" t="s">
        <v>702</v>
      </c>
      <c r="K264" s="4" t="s">
        <v>21</v>
      </c>
      <c r="L264" s="4">
        <v>2021</v>
      </c>
      <c r="M264" s="4" t="s">
        <v>22</v>
      </c>
      <c r="N264" s="7" t="s">
        <v>23</v>
      </c>
      <c r="P264" s="8" t="s">
        <v>24</v>
      </c>
    </row>
    <row r="265" spans="1:16" ht="13.5" customHeight="1">
      <c r="B265" s="9" t="s">
        <v>703</v>
      </c>
      <c r="C265" s="9" t="s">
        <v>15</v>
      </c>
      <c r="D265" s="9" t="s">
        <v>16</v>
      </c>
      <c r="E265" s="10" t="s">
        <v>704</v>
      </c>
      <c r="F265" s="9" t="s">
        <v>18</v>
      </c>
      <c r="G265" s="9" t="s">
        <v>129</v>
      </c>
      <c r="H265" s="9" t="s">
        <v>130</v>
      </c>
      <c r="I265" s="9"/>
      <c r="J265" s="9" t="s">
        <v>705</v>
      </c>
      <c r="K265" s="9" t="s">
        <v>21</v>
      </c>
      <c r="L265" s="9">
        <v>2021</v>
      </c>
      <c r="M265" s="9" t="s">
        <v>22</v>
      </c>
      <c r="N265" s="7" t="s">
        <v>23</v>
      </c>
      <c r="P265" s="8" t="s">
        <v>24</v>
      </c>
    </row>
    <row r="266" spans="1:16" ht="13.5" customHeight="1">
      <c r="B266" s="4" t="s">
        <v>706</v>
      </c>
      <c r="C266" s="4" t="s">
        <v>15</v>
      </c>
      <c r="D266" s="4" t="s">
        <v>16</v>
      </c>
      <c r="E266" s="5" t="s">
        <v>707</v>
      </c>
      <c r="F266" s="4" t="s">
        <v>18</v>
      </c>
      <c r="G266" s="4" t="s">
        <v>129</v>
      </c>
      <c r="H266" s="4" t="s">
        <v>130</v>
      </c>
      <c r="I266" s="4"/>
      <c r="J266" s="4" t="s">
        <v>639</v>
      </c>
      <c r="K266" s="4" t="s">
        <v>21</v>
      </c>
      <c r="L266" s="4">
        <v>2021</v>
      </c>
      <c r="M266" s="4" t="s">
        <v>22</v>
      </c>
      <c r="N266" s="7" t="s">
        <v>23</v>
      </c>
      <c r="P266" s="8" t="s">
        <v>24</v>
      </c>
    </row>
    <row r="267" spans="1:16" ht="13.5" customHeight="1">
      <c r="B267" s="9" t="s">
        <v>708</v>
      </c>
      <c r="C267" s="9" t="s">
        <v>15</v>
      </c>
      <c r="D267" s="9" t="s">
        <v>16</v>
      </c>
      <c r="E267" s="10" t="s">
        <v>709</v>
      </c>
      <c r="F267" s="9" t="s">
        <v>18</v>
      </c>
      <c r="G267" s="9" t="s">
        <v>31</v>
      </c>
      <c r="H267" s="9" t="s">
        <v>32</v>
      </c>
      <c r="I267" s="9"/>
      <c r="J267" s="9" t="s">
        <v>633</v>
      </c>
      <c r="K267" s="9" t="s">
        <v>21</v>
      </c>
      <c r="L267" s="9">
        <v>2021</v>
      </c>
      <c r="M267" s="9" t="s">
        <v>22</v>
      </c>
      <c r="N267" s="7" t="s">
        <v>23</v>
      </c>
      <c r="P267" s="8" t="s">
        <v>24</v>
      </c>
    </row>
    <row r="268" spans="1:16" ht="13.5" customHeight="1">
      <c r="B268" s="4" t="s">
        <v>710</v>
      </c>
      <c r="C268" s="4" t="s">
        <v>15</v>
      </c>
      <c r="D268" s="4" t="s">
        <v>16</v>
      </c>
      <c r="E268" s="5" t="s">
        <v>711</v>
      </c>
      <c r="F268" s="4" t="s">
        <v>18</v>
      </c>
      <c r="G268" s="4" t="s">
        <v>31</v>
      </c>
      <c r="H268" s="4" t="s">
        <v>32</v>
      </c>
      <c r="I268" s="4"/>
      <c r="J268" s="4" t="s">
        <v>712</v>
      </c>
      <c r="K268" s="4" t="s">
        <v>21</v>
      </c>
      <c r="L268" s="4">
        <v>2021</v>
      </c>
      <c r="M268" s="4" t="s">
        <v>22</v>
      </c>
      <c r="N268" s="7" t="s">
        <v>23</v>
      </c>
      <c r="P268" s="8" t="s">
        <v>24</v>
      </c>
    </row>
    <row r="269" spans="1:16" ht="13.5" customHeight="1">
      <c r="B269" s="9" t="s">
        <v>713</v>
      </c>
      <c r="C269" s="9" t="s">
        <v>15</v>
      </c>
      <c r="D269" s="9" t="s">
        <v>16</v>
      </c>
      <c r="E269" s="10" t="s">
        <v>714</v>
      </c>
      <c r="F269" s="9" t="s">
        <v>18</v>
      </c>
      <c r="G269" s="9" t="s">
        <v>31</v>
      </c>
      <c r="H269" s="9" t="s">
        <v>32</v>
      </c>
      <c r="I269" s="9"/>
      <c r="J269" s="9" t="s">
        <v>637</v>
      </c>
      <c r="K269" s="9" t="s">
        <v>21</v>
      </c>
      <c r="L269" s="9">
        <v>2021</v>
      </c>
      <c r="M269" s="9" t="s">
        <v>24</v>
      </c>
      <c r="N269" s="7" t="s">
        <v>23</v>
      </c>
      <c r="P269" s="8" t="s">
        <v>24</v>
      </c>
    </row>
    <row r="270" spans="1:16" ht="13.5" customHeight="1">
      <c r="B270" s="4" t="s">
        <v>715</v>
      </c>
      <c r="C270" s="4" t="s">
        <v>15</v>
      </c>
      <c r="D270" s="4" t="s">
        <v>16</v>
      </c>
      <c r="E270" s="5" t="s">
        <v>631</v>
      </c>
      <c r="F270" s="4" t="s">
        <v>18</v>
      </c>
      <c r="G270" s="4" t="s">
        <v>31</v>
      </c>
      <c r="H270" s="4" t="s">
        <v>32</v>
      </c>
      <c r="I270" s="4"/>
      <c r="J270" s="4" t="s">
        <v>716</v>
      </c>
      <c r="K270" s="4" t="s">
        <v>21</v>
      </c>
      <c r="L270" s="4">
        <v>2021</v>
      </c>
      <c r="M270" s="4" t="s">
        <v>22</v>
      </c>
      <c r="N270" s="7" t="s">
        <v>23</v>
      </c>
      <c r="P270" s="8" t="s">
        <v>24</v>
      </c>
    </row>
    <row r="271" spans="1:16" ht="13.5" customHeight="1">
      <c r="B271" s="9" t="s">
        <v>717</v>
      </c>
      <c r="C271" s="9" t="s">
        <v>15</v>
      </c>
      <c r="D271" s="9" t="s">
        <v>16</v>
      </c>
      <c r="E271" s="10" t="s">
        <v>63</v>
      </c>
      <c r="F271" s="9" t="s">
        <v>18</v>
      </c>
      <c r="G271" s="9" t="s">
        <v>64</v>
      </c>
      <c r="H271" s="9" t="s">
        <v>101</v>
      </c>
      <c r="I271" s="9"/>
      <c r="J271" s="9" t="s">
        <v>718</v>
      </c>
      <c r="K271" s="9" t="s">
        <v>21</v>
      </c>
      <c r="L271" s="9">
        <v>2021</v>
      </c>
      <c r="M271" s="9" t="s">
        <v>28</v>
      </c>
      <c r="N271" s="7" t="s">
        <v>23</v>
      </c>
      <c r="P271" s="8" t="s">
        <v>28</v>
      </c>
    </row>
    <row r="272" spans="1:16" ht="13.5" customHeight="1">
      <c r="B272" s="4" t="s">
        <v>719</v>
      </c>
      <c r="C272" s="4" t="s">
        <v>15</v>
      </c>
      <c r="D272" s="4" t="s">
        <v>16</v>
      </c>
      <c r="E272" s="5" t="s">
        <v>675</v>
      </c>
      <c r="F272" s="4" t="s">
        <v>18</v>
      </c>
      <c r="G272" s="4" t="s">
        <v>19</v>
      </c>
      <c r="H272" s="4" t="s">
        <v>51</v>
      </c>
      <c r="I272" s="4"/>
      <c r="J272" s="4" t="s">
        <v>656</v>
      </c>
      <c r="K272" s="4" t="s">
        <v>21</v>
      </c>
      <c r="L272" s="4">
        <v>2021</v>
      </c>
      <c r="M272" s="4" t="s">
        <v>22</v>
      </c>
      <c r="N272" s="7" t="s">
        <v>23</v>
      </c>
      <c r="P272" s="8" t="s">
        <v>24</v>
      </c>
    </row>
    <row r="273" spans="2:16" ht="13.5" customHeight="1">
      <c r="B273" s="9" t="s">
        <v>720</v>
      </c>
      <c r="C273" s="9" t="s">
        <v>15</v>
      </c>
      <c r="D273" s="9" t="s">
        <v>16</v>
      </c>
      <c r="E273" s="10" t="s">
        <v>721</v>
      </c>
      <c r="F273" s="9" t="s">
        <v>18</v>
      </c>
      <c r="G273" s="9" t="s">
        <v>129</v>
      </c>
      <c r="H273" s="9" t="s">
        <v>130</v>
      </c>
      <c r="I273" s="9"/>
      <c r="J273" s="9" t="s">
        <v>722</v>
      </c>
      <c r="K273" s="9" t="s">
        <v>21</v>
      </c>
      <c r="L273" s="9">
        <v>2021</v>
      </c>
      <c r="M273" s="9" t="s">
        <v>22</v>
      </c>
      <c r="N273" s="7" t="s">
        <v>23</v>
      </c>
      <c r="P273" s="8" t="s">
        <v>24</v>
      </c>
    </row>
    <row r="274" spans="2:16" ht="13.5" customHeight="1">
      <c r="B274" s="4" t="s">
        <v>723</v>
      </c>
      <c r="C274" s="4" t="s">
        <v>15</v>
      </c>
      <c r="D274" s="4" t="s">
        <v>16</v>
      </c>
      <c r="E274" s="5" t="s">
        <v>724</v>
      </c>
      <c r="F274" s="4" t="s">
        <v>18</v>
      </c>
      <c r="G274" s="4" t="s">
        <v>31</v>
      </c>
      <c r="H274" s="4" t="s">
        <v>32</v>
      </c>
      <c r="I274" s="4"/>
      <c r="J274" s="4" t="s">
        <v>725</v>
      </c>
      <c r="K274" s="4" t="s">
        <v>21</v>
      </c>
      <c r="L274" s="4">
        <v>2021</v>
      </c>
      <c r="M274" s="4" t="s">
        <v>22</v>
      </c>
      <c r="N274" s="7" t="s">
        <v>23</v>
      </c>
      <c r="P274" s="8" t="s">
        <v>24</v>
      </c>
    </row>
    <row r="275" spans="2:16" ht="13.5" customHeight="1">
      <c r="B275" s="9" t="s">
        <v>726</v>
      </c>
      <c r="C275" s="9" t="s">
        <v>15</v>
      </c>
      <c r="D275" s="9" t="s">
        <v>16</v>
      </c>
      <c r="E275" s="10" t="s">
        <v>214</v>
      </c>
      <c r="F275" s="9" t="s">
        <v>18</v>
      </c>
      <c r="G275" s="9" t="s">
        <v>303</v>
      </c>
      <c r="H275" s="9" t="s">
        <v>122</v>
      </c>
      <c r="I275" s="9"/>
      <c r="J275" s="9" t="s">
        <v>727</v>
      </c>
      <c r="K275" s="9" t="s">
        <v>21</v>
      </c>
      <c r="L275" s="9">
        <v>2021</v>
      </c>
      <c r="M275" s="9" t="s">
        <v>22</v>
      </c>
      <c r="N275" s="7" t="s">
        <v>23</v>
      </c>
      <c r="P275" s="8" t="s">
        <v>24</v>
      </c>
    </row>
    <row r="276" spans="2:16" ht="13.5" customHeight="1">
      <c r="B276" s="4" t="s">
        <v>728</v>
      </c>
      <c r="C276" s="4" t="s">
        <v>15</v>
      </c>
      <c r="D276" s="4" t="s">
        <v>16</v>
      </c>
      <c r="E276" s="5" t="s">
        <v>729</v>
      </c>
      <c r="F276" s="4" t="s">
        <v>18</v>
      </c>
      <c r="G276" s="4" t="s">
        <v>31</v>
      </c>
      <c r="H276" s="4" t="s">
        <v>32</v>
      </c>
      <c r="I276" s="4"/>
      <c r="J276" s="4" t="s">
        <v>730</v>
      </c>
      <c r="K276" s="4" t="s">
        <v>21</v>
      </c>
      <c r="L276" s="4">
        <v>2021</v>
      </c>
      <c r="M276" s="4" t="s">
        <v>22</v>
      </c>
      <c r="N276" s="7" t="s">
        <v>23</v>
      </c>
      <c r="P276" s="8" t="s">
        <v>24</v>
      </c>
    </row>
    <row r="277" spans="2:16" ht="13.5" customHeight="1">
      <c r="B277" s="9" t="s">
        <v>731</v>
      </c>
      <c r="C277" s="9" t="s">
        <v>15</v>
      </c>
      <c r="D277" s="9" t="s">
        <v>16</v>
      </c>
      <c r="E277" s="10" t="s">
        <v>732</v>
      </c>
      <c r="F277" s="9" t="s">
        <v>18</v>
      </c>
      <c r="G277" s="9" t="s">
        <v>31</v>
      </c>
      <c r="H277" s="9" t="s">
        <v>32</v>
      </c>
      <c r="I277" s="9"/>
      <c r="J277" s="9" t="s">
        <v>573</v>
      </c>
      <c r="K277" s="9" t="s">
        <v>21</v>
      </c>
      <c r="L277" s="9">
        <v>2021</v>
      </c>
      <c r="M277" s="9" t="s">
        <v>22</v>
      </c>
      <c r="N277" s="7" t="s">
        <v>23</v>
      </c>
      <c r="P277" s="8" t="s">
        <v>24</v>
      </c>
    </row>
    <row r="278" spans="2:16" ht="13.5" customHeight="1">
      <c r="B278" s="4" t="s">
        <v>733</v>
      </c>
      <c r="C278" s="4" t="s">
        <v>15</v>
      </c>
      <c r="D278" s="4" t="s">
        <v>16</v>
      </c>
      <c r="E278" s="5" t="s">
        <v>734</v>
      </c>
      <c r="F278" s="4" t="s">
        <v>18</v>
      </c>
      <c r="G278" s="4" t="s">
        <v>71</v>
      </c>
      <c r="H278" s="4" t="s">
        <v>171</v>
      </c>
      <c r="I278" s="4"/>
      <c r="J278" s="4" t="s">
        <v>512</v>
      </c>
      <c r="K278" s="4" t="s">
        <v>21</v>
      </c>
      <c r="L278" s="4">
        <v>2021</v>
      </c>
      <c r="M278" s="4" t="s">
        <v>43</v>
      </c>
      <c r="N278" s="7" t="s">
        <v>23</v>
      </c>
      <c r="P278" s="8" t="s">
        <v>43</v>
      </c>
    </row>
    <row r="279" spans="2:16" ht="13.5" customHeight="1">
      <c r="B279" s="9" t="s">
        <v>735</v>
      </c>
      <c r="C279" s="9" t="s">
        <v>15</v>
      </c>
      <c r="D279" s="9" t="s">
        <v>16</v>
      </c>
      <c r="E279" s="10" t="s">
        <v>604</v>
      </c>
      <c r="F279" s="9" t="s">
        <v>18</v>
      </c>
      <c r="G279" s="9" t="s">
        <v>129</v>
      </c>
      <c r="H279" s="9" t="s">
        <v>130</v>
      </c>
      <c r="I279" s="9"/>
      <c r="J279" s="9" t="s">
        <v>736</v>
      </c>
      <c r="K279" s="9" t="s">
        <v>21</v>
      </c>
      <c r="L279" s="9">
        <v>2021</v>
      </c>
      <c r="M279" s="9" t="s">
        <v>22</v>
      </c>
      <c r="N279" s="7" t="s">
        <v>23</v>
      </c>
      <c r="P279" s="8" t="s">
        <v>24</v>
      </c>
    </row>
    <row r="280" spans="2:16" ht="13.5" customHeight="1">
      <c r="B280" s="4" t="s">
        <v>737</v>
      </c>
      <c r="C280" s="4" t="s">
        <v>15</v>
      </c>
      <c r="D280" s="4" t="s">
        <v>16</v>
      </c>
      <c r="E280" s="5" t="s">
        <v>738</v>
      </c>
      <c r="F280" s="4" t="s">
        <v>18</v>
      </c>
      <c r="G280" s="4" t="s">
        <v>31</v>
      </c>
      <c r="H280" s="4" t="s">
        <v>32</v>
      </c>
      <c r="I280" s="4"/>
      <c r="J280" s="4" t="s">
        <v>739</v>
      </c>
      <c r="K280" s="4" t="s">
        <v>21</v>
      </c>
      <c r="L280" s="4">
        <v>2021</v>
      </c>
      <c r="M280" s="4" t="s">
        <v>22</v>
      </c>
      <c r="N280" s="7" t="s">
        <v>23</v>
      </c>
      <c r="P280" s="8" t="s">
        <v>24</v>
      </c>
    </row>
    <row r="281" spans="2:16" ht="13.5" customHeight="1">
      <c r="B281" s="9" t="s">
        <v>740</v>
      </c>
      <c r="C281" s="9" t="s">
        <v>15</v>
      </c>
      <c r="D281" s="9" t="s">
        <v>16</v>
      </c>
      <c r="E281" s="10" t="s">
        <v>741</v>
      </c>
      <c r="F281" s="9" t="s">
        <v>18</v>
      </c>
      <c r="G281" s="9" t="s">
        <v>71</v>
      </c>
      <c r="H281" s="9" t="s">
        <v>105</v>
      </c>
      <c r="I281" s="9"/>
      <c r="J281" s="9" t="s">
        <v>742</v>
      </c>
      <c r="K281" s="9" t="s">
        <v>21</v>
      </c>
      <c r="L281" s="9">
        <v>2021</v>
      </c>
      <c r="M281" s="9" t="s">
        <v>43</v>
      </c>
      <c r="N281" s="7" t="s">
        <v>23</v>
      </c>
      <c r="P281" s="8" t="s">
        <v>43</v>
      </c>
    </row>
    <row r="282" spans="2:16" ht="13.5" customHeight="1">
      <c r="B282" s="4" t="s">
        <v>743</v>
      </c>
      <c r="C282" s="4" t="s">
        <v>15</v>
      </c>
      <c r="D282" s="4" t="s">
        <v>16</v>
      </c>
      <c r="E282" s="5" t="s">
        <v>744</v>
      </c>
      <c r="F282" s="4" t="s">
        <v>18</v>
      </c>
      <c r="G282" s="4" t="s">
        <v>303</v>
      </c>
      <c r="H282" s="4" t="s">
        <v>122</v>
      </c>
      <c r="I282" s="4"/>
      <c r="J282" s="4" t="s">
        <v>745</v>
      </c>
      <c r="K282" s="4" t="s">
        <v>21</v>
      </c>
      <c r="L282" s="4">
        <v>2021</v>
      </c>
      <c r="M282" s="4" t="s">
        <v>22</v>
      </c>
      <c r="N282" s="7" t="s">
        <v>23</v>
      </c>
      <c r="P282" s="8" t="s">
        <v>24</v>
      </c>
    </row>
    <row r="283" spans="2:16" ht="13.5" customHeight="1">
      <c r="B283" s="9" t="s">
        <v>746</v>
      </c>
      <c r="C283" s="9" t="s">
        <v>15</v>
      </c>
      <c r="D283" s="9" t="s">
        <v>16</v>
      </c>
      <c r="E283" s="10" t="s">
        <v>436</v>
      </c>
      <c r="F283" s="9" t="s">
        <v>18</v>
      </c>
      <c r="G283" s="9" t="s">
        <v>129</v>
      </c>
      <c r="H283" s="9" t="s">
        <v>130</v>
      </c>
      <c r="I283" s="9"/>
      <c r="J283" s="9" t="s">
        <v>747</v>
      </c>
      <c r="K283" s="9" t="s">
        <v>21</v>
      </c>
      <c r="L283" s="9">
        <v>2021</v>
      </c>
      <c r="M283" s="9" t="s">
        <v>22</v>
      </c>
      <c r="N283" s="7" t="s">
        <v>23</v>
      </c>
      <c r="P283" s="8" t="s">
        <v>24</v>
      </c>
    </row>
    <row r="284" spans="2:16" ht="13.5" customHeight="1">
      <c r="B284" s="4" t="s">
        <v>748</v>
      </c>
      <c r="C284" s="4" t="s">
        <v>15</v>
      </c>
      <c r="D284" s="4" t="s">
        <v>16</v>
      </c>
      <c r="E284" s="5" t="s">
        <v>749</v>
      </c>
      <c r="F284" s="4" t="s">
        <v>18</v>
      </c>
      <c r="G284" s="4" t="s">
        <v>71</v>
      </c>
      <c r="H284" s="4" t="s">
        <v>171</v>
      </c>
      <c r="I284" s="4"/>
      <c r="J284" s="4" t="s">
        <v>750</v>
      </c>
      <c r="K284" s="4" t="s">
        <v>21</v>
      </c>
      <c r="L284" s="4">
        <v>2021</v>
      </c>
      <c r="M284" s="4" t="s">
        <v>43</v>
      </c>
      <c r="N284" s="7" t="s">
        <v>23</v>
      </c>
      <c r="P284" s="8" t="s">
        <v>43</v>
      </c>
    </row>
    <row r="285" spans="2:16" ht="13.5" customHeight="1">
      <c r="B285" s="9" t="s">
        <v>751</v>
      </c>
      <c r="C285" s="9" t="s">
        <v>15</v>
      </c>
      <c r="D285" s="9" t="s">
        <v>16</v>
      </c>
      <c r="E285" s="10" t="s">
        <v>752</v>
      </c>
      <c r="F285" s="9" t="s">
        <v>18</v>
      </c>
      <c r="G285" s="9" t="s">
        <v>303</v>
      </c>
      <c r="H285" s="9" t="s">
        <v>575</v>
      </c>
      <c r="I285" s="9"/>
      <c r="J285" s="9" t="s">
        <v>564</v>
      </c>
      <c r="K285" s="9" t="s">
        <v>21</v>
      </c>
      <c r="L285" s="9">
        <v>2021</v>
      </c>
      <c r="M285" s="9" t="s">
        <v>22</v>
      </c>
      <c r="N285" s="7" t="s">
        <v>23</v>
      </c>
      <c r="P285" s="8" t="s">
        <v>24</v>
      </c>
    </row>
    <row r="286" spans="2:16" ht="13.5" customHeight="1">
      <c r="B286" s="4" t="s">
        <v>753</v>
      </c>
      <c r="C286" s="4" t="s">
        <v>15</v>
      </c>
      <c r="D286" s="4" t="s">
        <v>16</v>
      </c>
      <c r="E286" s="5" t="s">
        <v>754</v>
      </c>
      <c r="F286" s="4" t="s">
        <v>18</v>
      </c>
      <c r="G286" s="4" t="s">
        <v>71</v>
      </c>
      <c r="H286" s="4" t="s">
        <v>281</v>
      </c>
      <c r="I286" s="4"/>
      <c r="J286" s="4" t="s">
        <v>755</v>
      </c>
      <c r="K286" s="4" t="s">
        <v>21</v>
      </c>
      <c r="L286" s="4">
        <v>2021</v>
      </c>
      <c r="M286" s="4" t="s">
        <v>43</v>
      </c>
      <c r="N286" s="7" t="s">
        <v>23</v>
      </c>
      <c r="P286" s="8" t="s">
        <v>43</v>
      </c>
    </row>
    <row r="287" spans="2:16" ht="13.5" customHeight="1">
      <c r="B287" s="9" t="s">
        <v>756</v>
      </c>
      <c r="C287" s="9" t="s">
        <v>15</v>
      </c>
      <c r="D287" s="9" t="s">
        <v>16</v>
      </c>
      <c r="E287" s="10" t="s">
        <v>757</v>
      </c>
      <c r="F287" s="9" t="s">
        <v>18</v>
      </c>
      <c r="G287" s="9" t="s">
        <v>31</v>
      </c>
      <c r="H287" s="9" t="s">
        <v>32</v>
      </c>
      <c r="I287" s="9"/>
      <c r="J287" s="9" t="s">
        <v>576</v>
      </c>
      <c r="K287" s="9" t="s">
        <v>21</v>
      </c>
      <c r="L287" s="9">
        <v>2021</v>
      </c>
      <c r="M287" s="9" t="s">
        <v>22</v>
      </c>
      <c r="N287" s="7" t="s">
        <v>23</v>
      </c>
      <c r="P287" s="8" t="s">
        <v>24</v>
      </c>
    </row>
    <row r="288" spans="2:16" ht="13.5" customHeight="1">
      <c r="B288" s="4" t="s">
        <v>758</v>
      </c>
      <c r="C288" s="4" t="s">
        <v>15</v>
      </c>
      <c r="D288" s="4" t="s">
        <v>16</v>
      </c>
      <c r="E288" s="5" t="s">
        <v>330</v>
      </c>
      <c r="F288" s="4" t="s">
        <v>18</v>
      </c>
      <c r="G288" s="4" t="s">
        <v>71</v>
      </c>
      <c r="H288" s="4" t="s">
        <v>105</v>
      </c>
      <c r="I288" s="4"/>
      <c r="J288" s="4" t="s">
        <v>759</v>
      </c>
      <c r="K288" s="4" t="s">
        <v>21</v>
      </c>
      <c r="L288" s="4">
        <v>2021</v>
      </c>
      <c r="M288" s="4" t="s">
        <v>43</v>
      </c>
      <c r="N288" s="7" t="s">
        <v>23</v>
      </c>
      <c r="P288" s="8" t="s">
        <v>43</v>
      </c>
    </row>
    <row r="289" spans="1:16" ht="13.5" customHeight="1">
      <c r="B289" s="9" t="s">
        <v>760</v>
      </c>
      <c r="C289" s="9" t="s">
        <v>15</v>
      </c>
      <c r="D289" s="9" t="s">
        <v>16</v>
      </c>
      <c r="E289" s="10" t="s">
        <v>754</v>
      </c>
      <c r="F289" s="9" t="s">
        <v>18</v>
      </c>
      <c r="G289" s="9" t="s">
        <v>71</v>
      </c>
      <c r="H289" s="9" t="s">
        <v>281</v>
      </c>
      <c r="I289" s="9"/>
      <c r="J289" s="9" t="s">
        <v>637</v>
      </c>
      <c r="K289" s="9" t="s">
        <v>21</v>
      </c>
      <c r="L289" s="9">
        <v>2021</v>
      </c>
      <c r="M289" s="9" t="s">
        <v>43</v>
      </c>
      <c r="N289" s="7" t="s">
        <v>23</v>
      </c>
      <c r="P289" s="8" t="s">
        <v>43</v>
      </c>
    </row>
    <row r="290" spans="1:16" ht="13.5" customHeight="1">
      <c r="B290" s="4" t="s">
        <v>761</v>
      </c>
      <c r="C290" s="4" t="s">
        <v>15</v>
      </c>
      <c r="D290" s="4" t="s">
        <v>16</v>
      </c>
      <c r="E290" s="5" t="s">
        <v>762</v>
      </c>
      <c r="F290" s="4" t="s">
        <v>18</v>
      </c>
      <c r="G290" s="4" t="s">
        <v>19</v>
      </c>
      <c r="H290" s="4" t="s">
        <v>41</v>
      </c>
      <c r="I290" s="4"/>
      <c r="J290" s="4" t="s">
        <v>763</v>
      </c>
      <c r="K290" s="4" t="s">
        <v>21</v>
      </c>
      <c r="L290" s="4">
        <v>2021</v>
      </c>
      <c r="M290" s="4" t="s">
        <v>22</v>
      </c>
      <c r="N290" s="7" t="s">
        <v>23</v>
      </c>
      <c r="P290" s="8" t="s">
        <v>22</v>
      </c>
    </row>
    <row r="291" spans="1:16" ht="13.5" customHeight="1">
      <c r="B291" s="9" t="s">
        <v>764</v>
      </c>
      <c r="C291" s="9" t="s">
        <v>15</v>
      </c>
      <c r="D291" s="9" t="s">
        <v>16</v>
      </c>
      <c r="E291" s="10" t="s">
        <v>762</v>
      </c>
      <c r="F291" s="9" t="s">
        <v>18</v>
      </c>
      <c r="G291" s="9" t="s">
        <v>19</v>
      </c>
      <c r="H291" s="9" t="s">
        <v>41</v>
      </c>
      <c r="I291" s="9"/>
      <c r="J291" s="9" t="s">
        <v>765</v>
      </c>
      <c r="K291" s="9" t="s">
        <v>21</v>
      </c>
      <c r="L291" s="9">
        <v>2021</v>
      </c>
      <c r="M291" s="9" t="s">
        <v>24</v>
      </c>
      <c r="N291" s="7" t="s">
        <v>23</v>
      </c>
      <c r="P291" s="8" t="s">
        <v>24</v>
      </c>
    </row>
    <row r="292" spans="1:16" ht="13.5" customHeight="1">
      <c r="B292" s="4" t="s">
        <v>766</v>
      </c>
      <c r="C292" s="4" t="s">
        <v>15</v>
      </c>
      <c r="D292" s="4" t="s">
        <v>16</v>
      </c>
      <c r="E292" s="5" t="s">
        <v>272</v>
      </c>
      <c r="F292" s="4" t="s">
        <v>18</v>
      </c>
      <c r="G292" s="4" t="s">
        <v>129</v>
      </c>
      <c r="H292" s="4" t="s">
        <v>130</v>
      </c>
      <c r="I292" s="4"/>
      <c r="J292" s="4" t="s">
        <v>767</v>
      </c>
      <c r="K292" s="4" t="s">
        <v>21</v>
      </c>
      <c r="L292" s="4">
        <v>2021</v>
      </c>
      <c r="M292" s="4" t="s">
        <v>22</v>
      </c>
      <c r="N292" s="7" t="s">
        <v>23</v>
      </c>
      <c r="P292" s="8" t="s">
        <v>24</v>
      </c>
    </row>
    <row r="293" spans="1:16" ht="13.5" customHeight="1">
      <c r="B293" s="9" t="s">
        <v>768</v>
      </c>
      <c r="C293" s="9" t="s">
        <v>15</v>
      </c>
      <c r="D293" s="9" t="s">
        <v>16</v>
      </c>
      <c r="E293" s="10" t="s">
        <v>769</v>
      </c>
      <c r="F293" s="9" t="s">
        <v>18</v>
      </c>
      <c r="G293" s="9" t="s">
        <v>303</v>
      </c>
      <c r="H293" s="9" t="s">
        <v>575</v>
      </c>
      <c r="I293" s="9"/>
      <c r="J293" s="9" t="s">
        <v>770</v>
      </c>
      <c r="K293" s="9" t="s">
        <v>21</v>
      </c>
      <c r="L293" s="9">
        <v>2021</v>
      </c>
      <c r="M293" s="9" t="s">
        <v>22</v>
      </c>
      <c r="N293" s="7" t="s">
        <v>23</v>
      </c>
      <c r="P293" s="8" t="s">
        <v>24</v>
      </c>
    </row>
    <row r="294" spans="1:16" ht="13.5" customHeight="1">
      <c r="B294" s="4" t="s">
        <v>771</v>
      </c>
      <c r="C294" s="4" t="s">
        <v>15</v>
      </c>
      <c r="D294" s="4" t="s">
        <v>16</v>
      </c>
      <c r="E294" s="5" t="s">
        <v>336</v>
      </c>
      <c r="F294" s="4" t="s">
        <v>18</v>
      </c>
      <c r="G294" s="4" t="s">
        <v>31</v>
      </c>
      <c r="H294" s="4" t="s">
        <v>32</v>
      </c>
      <c r="I294" s="4"/>
      <c r="J294" s="4" t="s">
        <v>772</v>
      </c>
      <c r="K294" s="4" t="s">
        <v>21</v>
      </c>
      <c r="L294" s="4">
        <v>2021</v>
      </c>
      <c r="M294" s="4" t="s">
        <v>22</v>
      </c>
      <c r="N294" s="7" t="s">
        <v>23</v>
      </c>
      <c r="P294" s="8" t="s">
        <v>24</v>
      </c>
    </row>
    <row r="295" spans="1:16" ht="13.5" customHeight="1">
      <c r="B295" s="9" t="s">
        <v>773</v>
      </c>
      <c r="C295" s="9" t="s">
        <v>15</v>
      </c>
      <c r="D295" s="9" t="s">
        <v>16</v>
      </c>
      <c r="E295" s="10" t="s">
        <v>774</v>
      </c>
      <c r="F295" s="9" t="s">
        <v>18</v>
      </c>
      <c r="G295" s="9" t="s">
        <v>71</v>
      </c>
      <c r="H295" s="9" t="s">
        <v>281</v>
      </c>
      <c r="I295" s="9"/>
      <c r="J295" s="9" t="s">
        <v>775</v>
      </c>
      <c r="K295" s="9" t="s">
        <v>21</v>
      </c>
      <c r="L295" s="9">
        <v>2021</v>
      </c>
      <c r="M295" s="9" t="s">
        <v>43</v>
      </c>
      <c r="N295" s="7" t="s">
        <v>23</v>
      </c>
      <c r="P295" s="8" t="s">
        <v>43</v>
      </c>
    </row>
    <row r="296" spans="1:16" ht="13.5" customHeight="1">
      <c r="B296" s="4" t="s">
        <v>776</v>
      </c>
      <c r="C296" s="4" t="s">
        <v>15</v>
      </c>
      <c r="D296" s="4" t="s">
        <v>16</v>
      </c>
      <c r="E296" s="5" t="s">
        <v>308</v>
      </c>
      <c r="F296" s="4" t="s">
        <v>18</v>
      </c>
      <c r="G296" s="4" t="s">
        <v>129</v>
      </c>
      <c r="H296" s="4" t="s">
        <v>130</v>
      </c>
      <c r="I296" s="4"/>
      <c r="J296" s="4" t="s">
        <v>777</v>
      </c>
      <c r="K296" s="4" t="s">
        <v>21</v>
      </c>
      <c r="L296" s="4">
        <v>2021</v>
      </c>
      <c r="M296" s="4" t="s">
        <v>24</v>
      </c>
      <c r="N296" s="7" t="s">
        <v>23</v>
      </c>
      <c r="P296" s="8" t="s">
        <v>24</v>
      </c>
    </row>
    <row r="297" spans="1:16" ht="13.5" customHeight="1">
      <c r="B297" s="9" t="s">
        <v>778</v>
      </c>
      <c r="C297" s="9" t="s">
        <v>15</v>
      </c>
      <c r="D297" s="9" t="s">
        <v>16</v>
      </c>
      <c r="E297" s="10" t="s">
        <v>779</v>
      </c>
      <c r="F297" s="9" t="s">
        <v>18</v>
      </c>
      <c r="G297" s="9" t="s">
        <v>303</v>
      </c>
      <c r="H297" s="9" t="s">
        <v>157</v>
      </c>
      <c r="I297" s="9"/>
      <c r="J297" s="9" t="s">
        <v>718</v>
      </c>
      <c r="K297" s="9" t="s">
        <v>21</v>
      </c>
      <c r="L297" s="9">
        <v>2021</v>
      </c>
      <c r="M297" s="9" t="s">
        <v>22</v>
      </c>
      <c r="N297" s="7" t="s">
        <v>23</v>
      </c>
      <c r="P297" s="8" t="s">
        <v>24</v>
      </c>
    </row>
    <row r="298" spans="1:16" ht="13.5" customHeight="1">
      <c r="A298" s="12"/>
      <c r="B298" s="4" t="s">
        <v>780</v>
      </c>
      <c r="C298" s="4" t="s">
        <v>15</v>
      </c>
      <c r="D298" s="4" t="s">
        <v>16</v>
      </c>
      <c r="E298" s="13" t="s">
        <v>781</v>
      </c>
      <c r="F298" s="4" t="s">
        <v>18</v>
      </c>
      <c r="G298" s="4" t="s">
        <v>129</v>
      </c>
      <c r="H298" s="4" t="s">
        <v>130</v>
      </c>
      <c r="I298" s="4"/>
      <c r="J298" s="4" t="s">
        <v>782</v>
      </c>
      <c r="K298" s="4" t="s">
        <v>21</v>
      </c>
      <c r="L298" s="4">
        <v>2021</v>
      </c>
      <c r="M298" s="4" t="s">
        <v>22</v>
      </c>
      <c r="N298" s="7" t="s">
        <v>23</v>
      </c>
      <c r="P298" s="8" t="s">
        <v>24</v>
      </c>
    </row>
    <row r="299" spans="1:16" ht="13.5" customHeight="1">
      <c r="B299" s="9" t="s">
        <v>783</v>
      </c>
      <c r="C299" s="9" t="s">
        <v>15</v>
      </c>
      <c r="D299" s="9" t="s">
        <v>16</v>
      </c>
      <c r="E299" s="14" t="s">
        <v>784</v>
      </c>
      <c r="F299" s="9" t="s">
        <v>18</v>
      </c>
      <c r="G299" s="9" t="s">
        <v>71</v>
      </c>
      <c r="H299" s="9" t="s">
        <v>281</v>
      </c>
      <c r="I299" s="9"/>
      <c r="J299" s="9" t="s">
        <v>785</v>
      </c>
      <c r="K299" s="9" t="s">
        <v>21</v>
      </c>
      <c r="L299" s="9">
        <v>2021</v>
      </c>
      <c r="M299" s="9" t="s">
        <v>22</v>
      </c>
      <c r="N299" s="7" t="s">
        <v>23</v>
      </c>
      <c r="P299" s="8" t="s">
        <v>24</v>
      </c>
    </row>
    <row r="300" spans="1:16" ht="13.5" customHeight="1">
      <c r="B300" s="4" t="s">
        <v>786</v>
      </c>
      <c r="C300" s="4" t="s">
        <v>15</v>
      </c>
      <c r="D300" s="4" t="s">
        <v>16</v>
      </c>
      <c r="E300" s="13" t="s">
        <v>787</v>
      </c>
      <c r="F300" s="4" t="s">
        <v>18</v>
      </c>
      <c r="G300" s="4" t="s">
        <v>303</v>
      </c>
      <c r="H300" s="4" t="s">
        <v>157</v>
      </c>
      <c r="I300" s="4"/>
      <c r="J300" s="4" t="s">
        <v>455</v>
      </c>
      <c r="K300" s="4" t="s">
        <v>21</v>
      </c>
      <c r="L300" s="4">
        <v>2021</v>
      </c>
      <c r="M300" s="4" t="s">
        <v>22</v>
      </c>
      <c r="N300" s="7" t="s">
        <v>23</v>
      </c>
      <c r="P300" s="8" t="s">
        <v>24</v>
      </c>
    </row>
    <row r="301" spans="1:16" ht="13.5" customHeight="1">
      <c r="B301" s="9" t="s">
        <v>788</v>
      </c>
      <c r="C301" s="9" t="s">
        <v>15</v>
      </c>
      <c r="D301" s="9" t="s">
        <v>16</v>
      </c>
      <c r="E301" s="14" t="s">
        <v>308</v>
      </c>
      <c r="F301" s="9" t="s">
        <v>18</v>
      </c>
      <c r="G301" s="9" t="s">
        <v>129</v>
      </c>
      <c r="H301" s="9" t="s">
        <v>130</v>
      </c>
      <c r="I301" s="9"/>
      <c r="J301" s="9" t="s">
        <v>595</v>
      </c>
      <c r="K301" s="9" t="s">
        <v>21</v>
      </c>
      <c r="L301" s="9">
        <v>2021</v>
      </c>
      <c r="M301" s="9" t="s">
        <v>22</v>
      </c>
      <c r="N301" s="7" t="s">
        <v>23</v>
      </c>
      <c r="P301" s="8" t="s">
        <v>24</v>
      </c>
    </row>
    <row r="302" spans="1:16" ht="13.5" customHeight="1">
      <c r="B302" s="4" t="s">
        <v>789</v>
      </c>
      <c r="C302" s="4" t="s">
        <v>15</v>
      </c>
      <c r="D302" s="4" t="s">
        <v>16</v>
      </c>
      <c r="E302" s="13" t="s">
        <v>790</v>
      </c>
      <c r="F302" s="4" t="s">
        <v>18</v>
      </c>
      <c r="G302" s="4" t="s">
        <v>71</v>
      </c>
      <c r="H302" s="4" t="s">
        <v>105</v>
      </c>
      <c r="I302" s="4"/>
      <c r="J302" s="4" t="s">
        <v>791</v>
      </c>
      <c r="K302" s="4" t="s">
        <v>21</v>
      </c>
      <c r="L302" s="4">
        <v>2021</v>
      </c>
      <c r="M302" s="4" t="s">
        <v>22</v>
      </c>
      <c r="N302" s="7" t="s">
        <v>23</v>
      </c>
      <c r="P302" s="8" t="s">
        <v>24</v>
      </c>
    </row>
    <row r="303" spans="1:16" ht="13.5" customHeight="1">
      <c r="B303" s="9" t="s">
        <v>792</v>
      </c>
      <c r="C303" s="9" t="s">
        <v>15</v>
      </c>
      <c r="D303" s="9" t="s">
        <v>16</v>
      </c>
      <c r="E303" s="14" t="s">
        <v>793</v>
      </c>
      <c r="F303" s="9" t="s">
        <v>18</v>
      </c>
      <c r="G303" s="9" t="s">
        <v>129</v>
      </c>
      <c r="H303" s="9" t="s">
        <v>130</v>
      </c>
      <c r="I303" s="9"/>
      <c r="J303" s="9" t="s">
        <v>794</v>
      </c>
      <c r="K303" s="9" t="s">
        <v>21</v>
      </c>
      <c r="L303" s="9">
        <v>2021</v>
      </c>
      <c r="M303" s="9" t="s">
        <v>22</v>
      </c>
      <c r="N303" s="7" t="s">
        <v>23</v>
      </c>
      <c r="P303" s="8" t="s">
        <v>24</v>
      </c>
    </row>
    <row r="304" spans="1:16" ht="13.5" customHeight="1">
      <c r="B304" s="4" t="s">
        <v>795</v>
      </c>
      <c r="C304" s="4" t="s">
        <v>15</v>
      </c>
      <c r="D304" s="4" t="s">
        <v>16</v>
      </c>
      <c r="E304" s="13" t="s">
        <v>636</v>
      </c>
      <c r="F304" s="4" t="s">
        <v>18</v>
      </c>
      <c r="G304" s="4" t="s">
        <v>129</v>
      </c>
      <c r="H304" s="4" t="s">
        <v>195</v>
      </c>
      <c r="I304" s="4"/>
      <c r="J304" s="4" t="s">
        <v>796</v>
      </c>
      <c r="K304" s="4" t="s">
        <v>21</v>
      </c>
      <c r="L304" s="4">
        <v>2021</v>
      </c>
      <c r="M304" s="4" t="s">
        <v>43</v>
      </c>
      <c r="N304" s="7" t="s">
        <v>23</v>
      </c>
      <c r="P304" s="8" t="s">
        <v>43</v>
      </c>
    </row>
    <row r="305" spans="1:16" ht="13.5" customHeight="1">
      <c r="B305" s="9" t="s">
        <v>797</v>
      </c>
      <c r="C305" s="9" t="s">
        <v>15</v>
      </c>
      <c r="D305" s="9" t="s">
        <v>16</v>
      </c>
      <c r="E305" s="14" t="s">
        <v>787</v>
      </c>
      <c r="F305" s="9" t="s">
        <v>18</v>
      </c>
      <c r="G305" s="9" t="s">
        <v>303</v>
      </c>
      <c r="H305" s="9" t="s">
        <v>157</v>
      </c>
      <c r="I305" s="9"/>
      <c r="J305" s="9" t="s">
        <v>340</v>
      </c>
      <c r="K305" s="9" t="s">
        <v>21</v>
      </c>
      <c r="L305" s="9">
        <v>2021</v>
      </c>
      <c r="M305" s="9" t="s">
        <v>22</v>
      </c>
      <c r="N305" s="7" t="s">
        <v>23</v>
      </c>
      <c r="P305" s="8" t="s">
        <v>24</v>
      </c>
    </row>
    <row r="306" spans="1:16" ht="13.5" customHeight="1">
      <c r="B306" s="4" t="s">
        <v>798</v>
      </c>
      <c r="C306" s="4" t="s">
        <v>15</v>
      </c>
      <c r="D306" s="4" t="s">
        <v>16</v>
      </c>
      <c r="E306" s="13" t="s">
        <v>709</v>
      </c>
      <c r="F306" s="4" t="s">
        <v>18</v>
      </c>
      <c r="G306" s="4" t="s">
        <v>31</v>
      </c>
      <c r="H306" s="4" t="s">
        <v>32</v>
      </c>
      <c r="I306" s="4"/>
      <c r="J306" s="4" t="s">
        <v>799</v>
      </c>
      <c r="K306" s="4" t="s">
        <v>21</v>
      </c>
      <c r="L306" s="4">
        <v>2021</v>
      </c>
      <c r="M306" s="4" t="s">
        <v>22</v>
      </c>
      <c r="N306" s="7" t="s">
        <v>23</v>
      </c>
      <c r="P306" s="8" t="s">
        <v>24</v>
      </c>
    </row>
    <row r="307" spans="1:16" ht="13.5" customHeight="1">
      <c r="B307" s="9" t="s">
        <v>800</v>
      </c>
      <c r="C307" s="9" t="s">
        <v>15</v>
      </c>
      <c r="D307" s="9" t="s">
        <v>16</v>
      </c>
      <c r="E307" s="14" t="s">
        <v>801</v>
      </c>
      <c r="F307" s="9" t="s">
        <v>18</v>
      </c>
      <c r="G307" s="9" t="s">
        <v>419</v>
      </c>
      <c r="H307" s="9" t="s">
        <v>419</v>
      </c>
      <c r="I307" s="9"/>
      <c r="J307" s="9" t="s">
        <v>347</v>
      </c>
      <c r="K307" s="9" t="s">
        <v>21</v>
      </c>
      <c r="L307" s="9">
        <v>2021</v>
      </c>
      <c r="M307" s="9" t="s">
        <v>22</v>
      </c>
      <c r="N307" s="7" t="s">
        <v>23</v>
      </c>
      <c r="P307" s="8" t="s">
        <v>24</v>
      </c>
    </row>
    <row r="308" spans="1:16" ht="13.5" customHeight="1">
      <c r="B308" s="4" t="s">
        <v>802</v>
      </c>
      <c r="C308" s="4" t="s">
        <v>15</v>
      </c>
      <c r="D308" s="4" t="s">
        <v>16</v>
      </c>
      <c r="E308" s="13" t="s">
        <v>803</v>
      </c>
      <c r="F308" s="4" t="s">
        <v>18</v>
      </c>
      <c r="G308" s="4" t="s">
        <v>19</v>
      </c>
      <c r="H308" s="4" t="s">
        <v>51</v>
      </c>
      <c r="I308" s="4"/>
      <c r="J308" s="4" t="s">
        <v>804</v>
      </c>
      <c r="K308" s="4" t="s">
        <v>21</v>
      </c>
      <c r="L308" s="4">
        <v>2021</v>
      </c>
      <c r="M308" s="4" t="s">
        <v>43</v>
      </c>
      <c r="N308" s="7" t="s">
        <v>23</v>
      </c>
      <c r="P308" s="8" t="s">
        <v>43</v>
      </c>
    </row>
    <row r="309" spans="1:16" ht="13.5" customHeight="1">
      <c r="B309" s="9" t="s">
        <v>805</v>
      </c>
      <c r="C309" s="9" t="s">
        <v>15</v>
      </c>
      <c r="D309" s="9" t="s">
        <v>16</v>
      </c>
      <c r="E309" s="14" t="s">
        <v>801</v>
      </c>
      <c r="F309" s="9" t="s">
        <v>18</v>
      </c>
      <c r="G309" s="9" t="s">
        <v>419</v>
      </c>
      <c r="H309" s="9" t="s">
        <v>419</v>
      </c>
      <c r="I309" s="9"/>
      <c r="J309" s="9" t="s">
        <v>564</v>
      </c>
      <c r="K309" s="9" t="s">
        <v>21</v>
      </c>
      <c r="L309" s="9">
        <v>2021</v>
      </c>
      <c r="M309" s="9" t="s">
        <v>22</v>
      </c>
      <c r="N309" s="7" t="s">
        <v>23</v>
      </c>
      <c r="P309" s="8" t="s">
        <v>24</v>
      </c>
    </row>
    <row r="310" spans="1:16" ht="13.5" customHeight="1">
      <c r="B310" s="4" t="s">
        <v>806</v>
      </c>
      <c r="C310" s="4" t="s">
        <v>15</v>
      </c>
      <c r="D310" s="4" t="s">
        <v>16</v>
      </c>
      <c r="E310" s="13" t="s">
        <v>803</v>
      </c>
      <c r="F310" s="4" t="s">
        <v>18</v>
      </c>
      <c r="G310" s="4" t="s">
        <v>19</v>
      </c>
      <c r="H310" s="4" t="s">
        <v>51</v>
      </c>
      <c r="I310" s="4"/>
      <c r="J310" s="4" t="s">
        <v>807</v>
      </c>
      <c r="K310" s="4" t="s">
        <v>21</v>
      </c>
      <c r="L310" s="4">
        <v>2021</v>
      </c>
      <c r="M310" s="4" t="s">
        <v>43</v>
      </c>
      <c r="N310" s="7" t="s">
        <v>23</v>
      </c>
      <c r="P310" s="8" t="s">
        <v>43</v>
      </c>
    </row>
    <row r="311" spans="1:16" ht="13.5" customHeight="1">
      <c r="A311" s="15"/>
      <c r="B311" s="16" t="s">
        <v>808</v>
      </c>
      <c r="C311" s="9" t="s">
        <v>15</v>
      </c>
      <c r="D311" s="16" t="s">
        <v>16</v>
      </c>
      <c r="E311" s="17" t="s">
        <v>809</v>
      </c>
      <c r="F311" s="16" t="s">
        <v>18</v>
      </c>
      <c r="G311" s="16" t="s">
        <v>31</v>
      </c>
      <c r="H311" s="16" t="s">
        <v>32</v>
      </c>
      <c r="I311" s="16"/>
      <c r="J311" s="9" t="s">
        <v>810</v>
      </c>
      <c r="K311" s="9" t="s">
        <v>21</v>
      </c>
      <c r="L311" s="9">
        <v>2021</v>
      </c>
      <c r="M311" s="16" t="s">
        <v>22</v>
      </c>
      <c r="N311" s="7" t="s">
        <v>23</v>
      </c>
      <c r="P311" s="8" t="s">
        <v>24</v>
      </c>
    </row>
    <row r="312" spans="1:16" ht="13.5" customHeight="1">
      <c r="B312" s="18" t="s">
        <v>811</v>
      </c>
      <c r="C312" s="4" t="s">
        <v>15</v>
      </c>
      <c r="D312" s="18" t="s">
        <v>16</v>
      </c>
      <c r="E312" s="19" t="s">
        <v>695</v>
      </c>
      <c r="F312" s="18" t="s">
        <v>18</v>
      </c>
      <c r="G312" s="18" t="s">
        <v>31</v>
      </c>
      <c r="H312" s="18" t="s">
        <v>32</v>
      </c>
      <c r="I312" s="18"/>
      <c r="J312" s="4" t="s">
        <v>812</v>
      </c>
      <c r="K312" s="4" t="s">
        <v>21</v>
      </c>
      <c r="L312" s="4">
        <v>2021</v>
      </c>
      <c r="M312" s="18" t="s">
        <v>22</v>
      </c>
      <c r="N312" s="7" t="s">
        <v>23</v>
      </c>
      <c r="P312" s="8" t="s">
        <v>24</v>
      </c>
    </row>
    <row r="313" spans="1:16" ht="13.5" customHeight="1">
      <c r="B313" s="20" t="s">
        <v>813</v>
      </c>
      <c r="C313" s="9" t="s">
        <v>15</v>
      </c>
      <c r="D313" s="20" t="s">
        <v>16</v>
      </c>
      <c r="E313" s="21" t="s">
        <v>814</v>
      </c>
      <c r="F313" s="20" t="s">
        <v>18</v>
      </c>
      <c r="G313" s="20" t="s">
        <v>71</v>
      </c>
      <c r="H313" s="20" t="s">
        <v>105</v>
      </c>
      <c r="I313" s="20"/>
      <c r="J313" s="9" t="s">
        <v>815</v>
      </c>
      <c r="K313" s="9" t="s">
        <v>21</v>
      </c>
      <c r="L313" s="9">
        <v>2021</v>
      </c>
      <c r="M313" s="20" t="s">
        <v>43</v>
      </c>
      <c r="N313" s="7" t="s">
        <v>23</v>
      </c>
      <c r="P313" s="8" t="s">
        <v>43</v>
      </c>
    </row>
    <row r="314" spans="1:16" ht="13.5" customHeight="1">
      <c r="B314" s="18" t="s">
        <v>816</v>
      </c>
      <c r="C314" s="4" t="s">
        <v>15</v>
      </c>
      <c r="D314" s="18" t="s">
        <v>16</v>
      </c>
      <c r="E314" s="19" t="s">
        <v>817</v>
      </c>
      <c r="F314" s="18" t="s">
        <v>18</v>
      </c>
      <c r="G314" s="4" t="s">
        <v>129</v>
      </c>
      <c r="H314" s="18" t="s">
        <v>130</v>
      </c>
      <c r="I314" s="18"/>
      <c r="J314" s="4" t="s">
        <v>770</v>
      </c>
      <c r="K314" s="4" t="s">
        <v>21</v>
      </c>
      <c r="L314" s="4">
        <v>2021</v>
      </c>
      <c r="M314" s="18" t="s">
        <v>22</v>
      </c>
      <c r="N314" s="7" t="s">
        <v>23</v>
      </c>
      <c r="P314" s="8" t="s">
        <v>24</v>
      </c>
    </row>
    <row r="315" spans="1:16" ht="13.5" customHeight="1">
      <c r="B315" s="20" t="s">
        <v>818</v>
      </c>
      <c r="C315" s="9" t="s">
        <v>15</v>
      </c>
      <c r="D315" s="20" t="s">
        <v>16</v>
      </c>
      <c r="E315" s="21" t="s">
        <v>819</v>
      </c>
      <c r="F315" s="20" t="s">
        <v>18</v>
      </c>
      <c r="G315" s="20" t="s">
        <v>303</v>
      </c>
      <c r="H315" s="20" t="s">
        <v>157</v>
      </c>
      <c r="I315" s="20"/>
      <c r="J315" s="9" t="s">
        <v>585</v>
      </c>
      <c r="K315" s="9" t="s">
        <v>21</v>
      </c>
      <c r="L315" s="9">
        <v>2021</v>
      </c>
      <c r="M315" s="20" t="s">
        <v>22</v>
      </c>
      <c r="N315" s="7" t="s">
        <v>23</v>
      </c>
      <c r="P315" s="8" t="s">
        <v>24</v>
      </c>
    </row>
    <row r="316" spans="1:16" ht="13.5" customHeight="1">
      <c r="B316" s="18" t="s">
        <v>820</v>
      </c>
      <c r="C316" s="4" t="s">
        <v>15</v>
      </c>
      <c r="D316" s="18" t="s">
        <v>16</v>
      </c>
      <c r="E316" s="19" t="s">
        <v>821</v>
      </c>
      <c r="F316" s="18" t="s">
        <v>18</v>
      </c>
      <c r="G316" s="4" t="s">
        <v>129</v>
      </c>
      <c r="H316" s="18" t="s">
        <v>195</v>
      </c>
      <c r="I316" s="18"/>
      <c r="J316" s="4" t="s">
        <v>822</v>
      </c>
      <c r="K316" s="4" t="s">
        <v>21</v>
      </c>
      <c r="L316" s="4">
        <v>2021</v>
      </c>
      <c r="M316" s="18" t="s">
        <v>22</v>
      </c>
      <c r="N316" s="7" t="s">
        <v>23</v>
      </c>
      <c r="P316" s="8" t="s">
        <v>24</v>
      </c>
    </row>
    <row r="317" spans="1:16" ht="13.5" customHeight="1">
      <c r="B317" s="20" t="s">
        <v>823</v>
      </c>
      <c r="C317" s="9" t="s">
        <v>15</v>
      </c>
      <c r="D317" s="20" t="s">
        <v>16</v>
      </c>
      <c r="E317" s="21" t="s">
        <v>824</v>
      </c>
      <c r="F317" s="20" t="s">
        <v>18</v>
      </c>
      <c r="G317" s="20" t="s">
        <v>31</v>
      </c>
      <c r="H317" s="20" t="s">
        <v>32</v>
      </c>
      <c r="I317" s="20"/>
      <c r="J317" s="9" t="s">
        <v>825</v>
      </c>
      <c r="K317" s="9" t="s">
        <v>21</v>
      </c>
      <c r="L317" s="9">
        <v>2021</v>
      </c>
      <c r="M317" s="20" t="s">
        <v>22</v>
      </c>
      <c r="N317" s="7" t="s">
        <v>23</v>
      </c>
      <c r="P317" s="8" t="s">
        <v>24</v>
      </c>
    </row>
    <row r="318" spans="1:16" ht="13.5" customHeight="1">
      <c r="B318" s="22" t="s">
        <v>826</v>
      </c>
      <c r="C318" s="4" t="s">
        <v>15</v>
      </c>
      <c r="D318" s="22" t="s">
        <v>16</v>
      </c>
      <c r="E318" s="23" t="s">
        <v>827</v>
      </c>
      <c r="F318" s="22" t="s">
        <v>18</v>
      </c>
      <c r="G318" s="22" t="s">
        <v>31</v>
      </c>
      <c r="H318" s="22" t="s">
        <v>32</v>
      </c>
      <c r="I318" s="22"/>
      <c r="J318" s="4" t="s">
        <v>770</v>
      </c>
      <c r="K318" s="4" t="s">
        <v>21</v>
      </c>
      <c r="L318" s="4">
        <v>2021</v>
      </c>
      <c r="M318" s="18" t="s">
        <v>22</v>
      </c>
      <c r="N318" s="7" t="s">
        <v>23</v>
      </c>
      <c r="P318" s="8" t="s">
        <v>24</v>
      </c>
    </row>
    <row r="319" spans="1:16" ht="13.5" customHeight="1">
      <c r="B319" s="20" t="s">
        <v>828</v>
      </c>
      <c r="C319" s="9" t="s">
        <v>15</v>
      </c>
      <c r="D319" s="20" t="s">
        <v>16</v>
      </c>
      <c r="E319" s="21" t="s">
        <v>709</v>
      </c>
      <c r="F319" s="20" t="s">
        <v>18</v>
      </c>
      <c r="G319" s="20" t="s">
        <v>31</v>
      </c>
      <c r="H319" s="20" t="s">
        <v>32</v>
      </c>
      <c r="I319" s="20"/>
      <c r="J319" s="9" t="s">
        <v>550</v>
      </c>
      <c r="K319" s="9" t="s">
        <v>21</v>
      </c>
      <c r="L319" s="9">
        <v>2021</v>
      </c>
      <c r="M319" s="20" t="s">
        <v>22</v>
      </c>
      <c r="N319" s="7" t="s">
        <v>23</v>
      </c>
      <c r="P319" s="8" t="s">
        <v>24</v>
      </c>
    </row>
    <row r="320" spans="1:16" ht="13.5" customHeight="1">
      <c r="B320" s="18" t="s">
        <v>829</v>
      </c>
      <c r="C320" s="4" t="s">
        <v>15</v>
      </c>
      <c r="D320" s="18" t="s">
        <v>16</v>
      </c>
      <c r="E320" s="19" t="s">
        <v>830</v>
      </c>
      <c r="F320" s="18" t="s">
        <v>18</v>
      </c>
      <c r="G320" s="18" t="s">
        <v>71</v>
      </c>
      <c r="H320" s="18" t="s">
        <v>105</v>
      </c>
      <c r="I320" s="18"/>
      <c r="J320" s="4" t="s">
        <v>576</v>
      </c>
      <c r="K320" s="4" t="s">
        <v>21</v>
      </c>
      <c r="L320" s="4">
        <v>2021</v>
      </c>
      <c r="M320" s="18" t="s">
        <v>22</v>
      </c>
      <c r="N320" s="7" t="s">
        <v>23</v>
      </c>
      <c r="P320" s="8" t="s">
        <v>24</v>
      </c>
    </row>
    <row r="321" spans="1:16" ht="13.5" customHeight="1">
      <c r="B321" s="20" t="s">
        <v>831</v>
      </c>
      <c r="C321" s="9" t="s">
        <v>15</v>
      </c>
      <c r="D321" s="20" t="s">
        <v>16</v>
      </c>
      <c r="E321" s="21" t="s">
        <v>830</v>
      </c>
      <c r="F321" s="20" t="s">
        <v>18</v>
      </c>
      <c r="G321" s="20" t="s">
        <v>71</v>
      </c>
      <c r="H321" s="20" t="s">
        <v>105</v>
      </c>
      <c r="I321" s="20"/>
      <c r="J321" s="9" t="s">
        <v>832</v>
      </c>
      <c r="K321" s="9" t="s">
        <v>21</v>
      </c>
      <c r="L321" s="9">
        <v>2021</v>
      </c>
      <c r="M321" s="20" t="s">
        <v>22</v>
      </c>
      <c r="N321" s="7" t="s">
        <v>23</v>
      </c>
      <c r="P321" s="8" t="s">
        <v>24</v>
      </c>
    </row>
    <row r="322" spans="1:16" ht="13.5" customHeight="1">
      <c r="B322" s="18" t="s">
        <v>833</v>
      </c>
      <c r="C322" s="4" t="s">
        <v>15</v>
      </c>
      <c r="D322" s="18" t="s">
        <v>16</v>
      </c>
      <c r="E322" s="19" t="s">
        <v>803</v>
      </c>
      <c r="F322" s="18" t="s">
        <v>18</v>
      </c>
      <c r="G322" s="18" t="s">
        <v>19</v>
      </c>
      <c r="H322" s="18" t="s">
        <v>51</v>
      </c>
      <c r="I322" s="18"/>
      <c r="J322" s="4" t="s">
        <v>834</v>
      </c>
      <c r="K322" s="4" t="s">
        <v>21</v>
      </c>
      <c r="L322" s="4">
        <v>2021</v>
      </c>
      <c r="M322" s="18" t="s">
        <v>43</v>
      </c>
      <c r="N322" s="7" t="s">
        <v>23</v>
      </c>
      <c r="P322" s="8" t="s">
        <v>43</v>
      </c>
    </row>
    <row r="323" spans="1:16" ht="13.5" customHeight="1">
      <c r="B323" s="20" t="s">
        <v>835</v>
      </c>
      <c r="C323" s="9" t="s">
        <v>15</v>
      </c>
      <c r="D323" s="20" t="s">
        <v>16</v>
      </c>
      <c r="E323" s="21" t="s">
        <v>836</v>
      </c>
      <c r="F323" s="20" t="s">
        <v>18</v>
      </c>
      <c r="G323" s="9" t="s">
        <v>129</v>
      </c>
      <c r="H323" s="20" t="s">
        <v>130</v>
      </c>
      <c r="I323" s="20"/>
      <c r="J323" s="9" t="s">
        <v>837</v>
      </c>
      <c r="K323" s="9" t="s">
        <v>21</v>
      </c>
      <c r="L323" s="9">
        <v>2021</v>
      </c>
      <c r="M323" s="20" t="s">
        <v>22</v>
      </c>
      <c r="N323" s="7" t="s">
        <v>23</v>
      </c>
      <c r="P323" s="8" t="s">
        <v>24</v>
      </c>
    </row>
    <row r="324" spans="1:16" ht="13.5" customHeight="1">
      <c r="B324" s="18" t="s">
        <v>838</v>
      </c>
      <c r="C324" s="4" t="s">
        <v>15</v>
      </c>
      <c r="D324" s="18" t="s">
        <v>16</v>
      </c>
      <c r="E324" s="19" t="s">
        <v>839</v>
      </c>
      <c r="F324" s="18" t="s">
        <v>18</v>
      </c>
      <c r="G324" s="18" t="s">
        <v>71</v>
      </c>
      <c r="H324" s="18" t="s">
        <v>105</v>
      </c>
      <c r="I324" s="18"/>
      <c r="J324" s="4" t="s">
        <v>840</v>
      </c>
      <c r="K324" s="4" t="s">
        <v>21</v>
      </c>
      <c r="L324" s="4">
        <v>2021</v>
      </c>
      <c r="M324" s="18" t="s">
        <v>22</v>
      </c>
      <c r="N324" s="7" t="s">
        <v>23</v>
      </c>
      <c r="P324" s="8" t="s">
        <v>24</v>
      </c>
    </row>
    <row r="325" spans="1:16" ht="13.5" customHeight="1">
      <c r="A325" s="15"/>
      <c r="B325" s="20" t="s">
        <v>841</v>
      </c>
      <c r="C325" s="9" t="s">
        <v>15</v>
      </c>
      <c r="D325" s="20" t="s">
        <v>16</v>
      </c>
      <c r="E325" s="21" t="s">
        <v>842</v>
      </c>
      <c r="F325" s="20" t="s">
        <v>18</v>
      </c>
      <c r="G325" s="20" t="s">
        <v>303</v>
      </c>
      <c r="H325" s="20" t="s">
        <v>157</v>
      </c>
      <c r="I325" s="20"/>
      <c r="J325" s="9" t="s">
        <v>843</v>
      </c>
      <c r="K325" s="9" t="s">
        <v>21</v>
      </c>
      <c r="L325" s="9">
        <v>2021</v>
      </c>
      <c r="M325" s="20" t="s">
        <v>22</v>
      </c>
      <c r="N325" s="7" t="s">
        <v>23</v>
      </c>
      <c r="P325" s="8" t="s">
        <v>24</v>
      </c>
    </row>
    <row r="326" spans="1:16" ht="13.5" customHeight="1">
      <c r="B326" s="18" t="s">
        <v>844</v>
      </c>
      <c r="C326" s="4" t="s">
        <v>15</v>
      </c>
      <c r="D326" s="18" t="s">
        <v>16</v>
      </c>
      <c r="E326" s="19" t="s">
        <v>845</v>
      </c>
      <c r="F326" s="18" t="s">
        <v>18</v>
      </c>
      <c r="G326" s="4" t="s">
        <v>129</v>
      </c>
      <c r="H326" s="18" t="s">
        <v>195</v>
      </c>
      <c r="I326" s="18"/>
      <c r="J326" s="4" t="s">
        <v>846</v>
      </c>
      <c r="K326" s="4" t="s">
        <v>21</v>
      </c>
      <c r="L326" s="4">
        <v>2021</v>
      </c>
      <c r="M326" s="18" t="s">
        <v>43</v>
      </c>
      <c r="N326" s="7" t="s">
        <v>23</v>
      </c>
      <c r="P326" s="8" t="s">
        <v>43</v>
      </c>
    </row>
    <row r="327" spans="1:16" ht="13.5" customHeight="1">
      <c r="B327" s="20" t="s">
        <v>847</v>
      </c>
      <c r="C327" s="9" t="s">
        <v>15</v>
      </c>
      <c r="D327" s="20" t="s">
        <v>16</v>
      </c>
      <c r="E327" s="21" t="s">
        <v>848</v>
      </c>
      <c r="F327" s="20" t="s">
        <v>18</v>
      </c>
      <c r="G327" s="20" t="s">
        <v>31</v>
      </c>
      <c r="H327" s="20" t="s">
        <v>32</v>
      </c>
      <c r="I327" s="20"/>
      <c r="J327" s="20" t="s">
        <v>849</v>
      </c>
      <c r="K327" s="9" t="s">
        <v>21</v>
      </c>
      <c r="L327" s="9">
        <v>2021</v>
      </c>
      <c r="M327" s="20" t="s">
        <v>22</v>
      </c>
      <c r="N327" s="7" t="s">
        <v>23</v>
      </c>
      <c r="P327" s="8" t="s">
        <v>24</v>
      </c>
    </row>
    <row r="328" spans="1:16" ht="13.5" customHeight="1">
      <c r="B328" s="18" t="s">
        <v>850</v>
      </c>
      <c r="C328" s="4" t="s">
        <v>15</v>
      </c>
      <c r="D328" s="18" t="s">
        <v>16</v>
      </c>
      <c r="E328" s="19" t="s">
        <v>848</v>
      </c>
      <c r="F328" s="18" t="s">
        <v>18</v>
      </c>
      <c r="G328" s="18" t="s">
        <v>31</v>
      </c>
      <c r="H328" s="18" t="s">
        <v>32</v>
      </c>
      <c r="I328" s="18"/>
      <c r="J328" s="18" t="s">
        <v>595</v>
      </c>
      <c r="K328" s="4" t="s">
        <v>21</v>
      </c>
      <c r="L328" s="4">
        <v>2021</v>
      </c>
      <c r="M328" s="18" t="s">
        <v>22</v>
      </c>
      <c r="N328" s="7" t="s">
        <v>23</v>
      </c>
      <c r="P328" s="8" t="s">
        <v>24</v>
      </c>
    </row>
    <row r="329" spans="1:16" ht="13.5" customHeight="1">
      <c r="B329" s="20" t="s">
        <v>851</v>
      </c>
      <c r="C329" s="9" t="s">
        <v>15</v>
      </c>
      <c r="D329" s="20" t="s">
        <v>16</v>
      </c>
      <c r="E329" s="21" t="s">
        <v>848</v>
      </c>
      <c r="F329" s="20" t="s">
        <v>18</v>
      </c>
      <c r="G329" s="20" t="s">
        <v>31</v>
      </c>
      <c r="H329" s="20" t="s">
        <v>32</v>
      </c>
      <c r="I329" s="20"/>
      <c r="J329" s="20" t="s">
        <v>852</v>
      </c>
      <c r="K329" s="9" t="s">
        <v>21</v>
      </c>
      <c r="L329" s="9">
        <v>2021</v>
      </c>
      <c r="M329" s="20" t="s">
        <v>22</v>
      </c>
      <c r="N329" s="7" t="s">
        <v>23</v>
      </c>
      <c r="P329" s="8" t="s">
        <v>24</v>
      </c>
    </row>
    <row r="330" spans="1:16" ht="13.5" customHeight="1">
      <c r="B330" s="18" t="s">
        <v>853</v>
      </c>
      <c r="C330" s="4" t="s">
        <v>15</v>
      </c>
      <c r="D330" s="18" t="s">
        <v>16</v>
      </c>
      <c r="E330" s="19" t="s">
        <v>854</v>
      </c>
      <c r="F330" s="18" t="s">
        <v>18</v>
      </c>
      <c r="G330" s="18" t="s">
        <v>71</v>
      </c>
      <c r="H330" s="18" t="s">
        <v>281</v>
      </c>
      <c r="I330" s="18"/>
      <c r="J330" s="18" t="s">
        <v>855</v>
      </c>
      <c r="K330" s="4" t="s">
        <v>21</v>
      </c>
      <c r="L330" s="4">
        <v>2021</v>
      </c>
      <c r="M330" s="18" t="s">
        <v>22</v>
      </c>
      <c r="N330" s="7" t="s">
        <v>23</v>
      </c>
      <c r="P330" s="8" t="s">
        <v>24</v>
      </c>
    </row>
    <row r="331" spans="1:16" ht="13.5" customHeight="1">
      <c r="B331" s="20" t="s">
        <v>856</v>
      </c>
      <c r="C331" s="9" t="s">
        <v>15</v>
      </c>
      <c r="D331" s="20" t="s">
        <v>16</v>
      </c>
      <c r="E331" s="21" t="s">
        <v>857</v>
      </c>
      <c r="F331" s="20" t="s">
        <v>18</v>
      </c>
      <c r="G331" s="20" t="s">
        <v>71</v>
      </c>
      <c r="H331" s="20" t="s">
        <v>105</v>
      </c>
      <c r="I331" s="20"/>
      <c r="J331" s="20" t="s">
        <v>858</v>
      </c>
      <c r="K331" s="9" t="s">
        <v>21</v>
      </c>
      <c r="L331" s="9">
        <v>2021</v>
      </c>
      <c r="M331" s="20" t="s">
        <v>22</v>
      </c>
      <c r="N331" s="7" t="s">
        <v>23</v>
      </c>
      <c r="P331" s="8" t="s">
        <v>24</v>
      </c>
    </row>
    <row r="332" spans="1:16" ht="13.5" customHeight="1">
      <c r="B332" s="22" t="s">
        <v>859</v>
      </c>
      <c r="C332" s="4" t="s">
        <v>15</v>
      </c>
      <c r="D332" s="22" t="s">
        <v>16</v>
      </c>
      <c r="E332" s="23" t="s">
        <v>839</v>
      </c>
      <c r="F332" s="22" t="s">
        <v>18</v>
      </c>
      <c r="G332" s="22" t="s">
        <v>71</v>
      </c>
      <c r="H332" s="22" t="s">
        <v>105</v>
      </c>
      <c r="I332" s="22"/>
      <c r="J332" s="22" t="s">
        <v>251</v>
      </c>
      <c r="K332" s="4" t="s">
        <v>21</v>
      </c>
      <c r="L332" s="4">
        <v>2021</v>
      </c>
      <c r="M332" s="18" t="s">
        <v>22</v>
      </c>
      <c r="N332" s="7" t="s">
        <v>23</v>
      </c>
      <c r="P332" s="8" t="s">
        <v>24</v>
      </c>
    </row>
    <row r="333" spans="1:16" ht="13.5" customHeight="1">
      <c r="B333" s="20" t="s">
        <v>860</v>
      </c>
      <c r="C333" s="9" t="s">
        <v>15</v>
      </c>
      <c r="D333" s="20" t="s">
        <v>16</v>
      </c>
      <c r="E333" s="21" t="s">
        <v>861</v>
      </c>
      <c r="F333" s="20" t="s">
        <v>18</v>
      </c>
      <c r="G333" s="20" t="s">
        <v>303</v>
      </c>
      <c r="H333" s="20" t="s">
        <v>157</v>
      </c>
      <c r="I333" s="20"/>
      <c r="J333" s="20" t="s">
        <v>663</v>
      </c>
      <c r="K333" s="9" t="s">
        <v>21</v>
      </c>
      <c r="L333" s="20">
        <v>2021</v>
      </c>
      <c r="M333" s="20" t="s">
        <v>43</v>
      </c>
      <c r="N333" s="7" t="s">
        <v>23</v>
      </c>
      <c r="P333" s="8" t="s">
        <v>43</v>
      </c>
    </row>
    <row r="334" spans="1:16" ht="13.5" customHeight="1">
      <c r="B334" s="22" t="s">
        <v>862</v>
      </c>
      <c r="C334" s="4" t="s">
        <v>15</v>
      </c>
      <c r="D334" s="22" t="s">
        <v>16</v>
      </c>
      <c r="E334" s="23" t="s">
        <v>762</v>
      </c>
      <c r="F334" s="22" t="s">
        <v>18</v>
      </c>
      <c r="G334" s="22" t="s">
        <v>19</v>
      </c>
      <c r="H334" s="22" t="s">
        <v>41</v>
      </c>
      <c r="I334" s="22"/>
      <c r="J334" s="22" t="s">
        <v>863</v>
      </c>
      <c r="K334" s="4" t="s">
        <v>21</v>
      </c>
      <c r="L334" s="22">
        <v>2021</v>
      </c>
      <c r="M334" s="22" t="s">
        <v>24</v>
      </c>
      <c r="N334" s="7" t="s">
        <v>23</v>
      </c>
      <c r="P334" s="8" t="s">
        <v>24</v>
      </c>
    </row>
    <row r="335" spans="1:16" ht="13.5" customHeight="1">
      <c r="B335" s="24" t="s">
        <v>864</v>
      </c>
      <c r="C335" s="24" t="s">
        <v>15</v>
      </c>
      <c r="D335" s="24" t="s">
        <v>16</v>
      </c>
      <c r="E335" s="25" t="s">
        <v>865</v>
      </c>
      <c r="F335" s="24" t="s">
        <v>18</v>
      </c>
      <c r="G335" s="9" t="s">
        <v>129</v>
      </c>
      <c r="H335" s="24" t="s">
        <v>130</v>
      </c>
      <c r="I335" s="24"/>
      <c r="J335" s="24" t="s">
        <v>834</v>
      </c>
      <c r="K335" s="9" t="s">
        <v>21</v>
      </c>
      <c r="L335" s="24">
        <v>2021</v>
      </c>
      <c r="M335" s="24" t="s">
        <v>22</v>
      </c>
      <c r="N335" s="7" t="s">
        <v>23</v>
      </c>
      <c r="P335" s="8" t="s">
        <v>24</v>
      </c>
    </row>
    <row r="336" spans="1:16" ht="13.5" customHeight="1">
      <c r="B336" s="18" t="s">
        <v>866</v>
      </c>
      <c r="C336" s="4" t="s">
        <v>15</v>
      </c>
      <c r="D336" s="18" t="s">
        <v>16</v>
      </c>
      <c r="E336" s="19" t="s">
        <v>867</v>
      </c>
      <c r="F336" s="18" t="s">
        <v>18</v>
      </c>
      <c r="G336" s="4" t="s">
        <v>129</v>
      </c>
      <c r="H336" s="26" t="s">
        <v>130</v>
      </c>
      <c r="I336" s="18"/>
      <c r="J336" s="4" t="s">
        <v>868</v>
      </c>
      <c r="K336" s="4" t="s">
        <v>21</v>
      </c>
      <c r="L336" s="27">
        <v>2021</v>
      </c>
      <c r="M336" s="28" t="s">
        <v>43</v>
      </c>
      <c r="N336" s="7" t="s">
        <v>23</v>
      </c>
      <c r="P336" s="8" t="s">
        <v>43</v>
      </c>
    </row>
    <row r="337" spans="2:16" ht="13.5" customHeight="1">
      <c r="B337" s="20" t="s">
        <v>869</v>
      </c>
      <c r="C337" s="9" t="s">
        <v>15</v>
      </c>
      <c r="D337" s="20" t="s">
        <v>16</v>
      </c>
      <c r="E337" s="21" t="s">
        <v>839</v>
      </c>
      <c r="F337" s="20" t="s">
        <v>18</v>
      </c>
      <c r="G337" s="20" t="s">
        <v>71</v>
      </c>
      <c r="H337" s="29" t="s">
        <v>105</v>
      </c>
      <c r="I337" s="20"/>
      <c r="J337" s="9" t="s">
        <v>870</v>
      </c>
      <c r="K337" s="9" t="s">
        <v>21</v>
      </c>
      <c r="L337" s="30">
        <v>2021</v>
      </c>
      <c r="M337" s="31" t="s">
        <v>22</v>
      </c>
      <c r="N337" s="7" t="s">
        <v>23</v>
      </c>
      <c r="P337" s="8" t="s">
        <v>24</v>
      </c>
    </row>
    <row r="338" spans="2:16" ht="13.5" customHeight="1">
      <c r="B338" s="18" t="s">
        <v>871</v>
      </c>
      <c r="C338" s="4" t="s">
        <v>15</v>
      </c>
      <c r="D338" s="18" t="s">
        <v>16</v>
      </c>
      <c r="E338" s="19" t="s">
        <v>872</v>
      </c>
      <c r="F338" s="18" t="s">
        <v>18</v>
      </c>
      <c r="G338" s="4" t="s">
        <v>129</v>
      </c>
      <c r="H338" s="32" t="s">
        <v>130</v>
      </c>
      <c r="I338" s="18"/>
      <c r="J338" s="18" t="s">
        <v>573</v>
      </c>
      <c r="K338" s="4" t="s">
        <v>21</v>
      </c>
      <c r="L338" s="33">
        <v>2021</v>
      </c>
      <c r="M338" s="34" t="s">
        <v>43</v>
      </c>
      <c r="N338" s="7" t="s">
        <v>23</v>
      </c>
      <c r="P338" s="8" t="s">
        <v>43</v>
      </c>
    </row>
    <row r="339" spans="2:16" ht="13.5" customHeight="1">
      <c r="B339" s="20" t="s">
        <v>873</v>
      </c>
      <c r="C339" s="9" t="s">
        <v>15</v>
      </c>
      <c r="D339" s="20" t="s">
        <v>16</v>
      </c>
      <c r="E339" s="21" t="s">
        <v>874</v>
      </c>
      <c r="F339" s="20" t="s">
        <v>18</v>
      </c>
      <c r="G339" s="20" t="s">
        <v>57</v>
      </c>
      <c r="H339" s="29" t="s">
        <v>156</v>
      </c>
      <c r="I339" s="20"/>
      <c r="J339" s="20" t="s">
        <v>875</v>
      </c>
      <c r="K339" s="9" t="s">
        <v>21</v>
      </c>
      <c r="L339" s="30">
        <v>2021</v>
      </c>
      <c r="M339" s="31" t="s">
        <v>22</v>
      </c>
      <c r="N339" s="7" t="s">
        <v>23</v>
      </c>
      <c r="P339" s="8" t="s">
        <v>24</v>
      </c>
    </row>
    <row r="340" spans="2:16" ht="13.5" customHeight="1">
      <c r="B340" s="22" t="s">
        <v>876</v>
      </c>
      <c r="C340" s="22" t="s">
        <v>15</v>
      </c>
      <c r="D340" s="22" t="s">
        <v>16</v>
      </c>
      <c r="E340" s="23" t="s">
        <v>842</v>
      </c>
      <c r="F340" s="22" t="s">
        <v>18</v>
      </c>
      <c r="G340" s="22" t="s">
        <v>303</v>
      </c>
      <c r="H340" s="22" t="s">
        <v>157</v>
      </c>
      <c r="I340" s="22"/>
      <c r="J340" s="22" t="s">
        <v>595</v>
      </c>
      <c r="K340" s="4" t="s">
        <v>21</v>
      </c>
      <c r="L340" s="22">
        <v>2021</v>
      </c>
      <c r="M340" s="28" t="s">
        <v>22</v>
      </c>
      <c r="N340" s="7" t="s">
        <v>23</v>
      </c>
      <c r="P340" s="8" t="s">
        <v>24</v>
      </c>
    </row>
    <row r="341" spans="2:16" ht="13.5" customHeight="1">
      <c r="B341" s="20" t="s">
        <v>877</v>
      </c>
      <c r="C341" s="20" t="s">
        <v>15</v>
      </c>
      <c r="D341" s="20" t="s">
        <v>16</v>
      </c>
      <c r="E341" s="21" t="s">
        <v>861</v>
      </c>
      <c r="F341" s="20" t="s">
        <v>18</v>
      </c>
      <c r="G341" s="20" t="s">
        <v>303</v>
      </c>
      <c r="H341" s="20" t="s">
        <v>157</v>
      </c>
      <c r="I341" s="20"/>
      <c r="J341" s="20" t="s">
        <v>878</v>
      </c>
      <c r="K341" s="9" t="s">
        <v>21</v>
      </c>
      <c r="L341" s="20">
        <v>2021</v>
      </c>
      <c r="M341" s="31" t="s">
        <v>22</v>
      </c>
      <c r="N341" s="7" t="s">
        <v>23</v>
      </c>
      <c r="P341" s="8" t="s">
        <v>24</v>
      </c>
    </row>
    <row r="342" spans="2:16" ht="13.5" customHeight="1">
      <c r="B342" s="22" t="s">
        <v>879</v>
      </c>
      <c r="C342" s="22" t="s">
        <v>15</v>
      </c>
      <c r="D342" s="22" t="s">
        <v>16</v>
      </c>
      <c r="E342" s="23" t="s">
        <v>880</v>
      </c>
      <c r="F342" s="22" t="s">
        <v>18</v>
      </c>
      <c r="G342" s="22" t="s">
        <v>419</v>
      </c>
      <c r="H342" s="22" t="s">
        <v>419</v>
      </c>
      <c r="I342" s="22"/>
      <c r="J342" s="22" t="s">
        <v>812</v>
      </c>
      <c r="K342" s="4" t="s">
        <v>21</v>
      </c>
      <c r="L342" s="22">
        <v>2021</v>
      </c>
      <c r="M342" s="28" t="s">
        <v>22</v>
      </c>
      <c r="N342" s="7" t="s">
        <v>23</v>
      </c>
      <c r="P342" s="8" t="s">
        <v>24</v>
      </c>
    </row>
    <row r="343" spans="2:16" ht="13.5" customHeight="1">
      <c r="B343" s="24" t="s">
        <v>881</v>
      </c>
      <c r="C343" s="24" t="s">
        <v>15</v>
      </c>
      <c r="D343" s="24" t="s">
        <v>16</v>
      </c>
      <c r="E343" s="25" t="s">
        <v>882</v>
      </c>
      <c r="F343" s="24" t="s">
        <v>18</v>
      </c>
      <c r="G343" s="24" t="s">
        <v>31</v>
      </c>
      <c r="H343" s="24" t="s">
        <v>32</v>
      </c>
      <c r="I343" s="24"/>
      <c r="J343" s="24" t="s">
        <v>883</v>
      </c>
      <c r="K343" s="9" t="s">
        <v>21</v>
      </c>
      <c r="L343" s="24">
        <v>2021</v>
      </c>
      <c r="M343" s="31" t="s">
        <v>22</v>
      </c>
      <c r="N343" s="7" t="s">
        <v>23</v>
      </c>
      <c r="P343" s="8" t="s">
        <v>24</v>
      </c>
    </row>
    <row r="344" spans="2:16" ht="13.5" customHeight="1">
      <c r="B344" s="22" t="s">
        <v>884</v>
      </c>
      <c r="C344" s="22" t="s">
        <v>15</v>
      </c>
      <c r="D344" s="22" t="s">
        <v>16</v>
      </c>
      <c r="E344" s="23" t="s">
        <v>885</v>
      </c>
      <c r="F344" s="22" t="s">
        <v>18</v>
      </c>
      <c r="G344" s="4" t="s">
        <v>129</v>
      </c>
      <c r="H344" s="22" t="s">
        <v>130</v>
      </c>
      <c r="I344" s="22"/>
      <c r="J344" s="22" t="s">
        <v>886</v>
      </c>
      <c r="K344" s="4" t="s">
        <v>21</v>
      </c>
      <c r="L344" s="22">
        <v>2021</v>
      </c>
      <c r="M344" s="22" t="s">
        <v>43</v>
      </c>
      <c r="N344" s="7" t="s">
        <v>23</v>
      </c>
      <c r="P344" s="8" t="s">
        <v>43</v>
      </c>
    </row>
    <row r="345" spans="2:16" ht="13.5" customHeight="1">
      <c r="B345" s="24" t="s">
        <v>887</v>
      </c>
      <c r="C345" s="20" t="s">
        <v>15</v>
      </c>
      <c r="D345" s="24" t="s">
        <v>16</v>
      </c>
      <c r="E345" s="25" t="s">
        <v>888</v>
      </c>
      <c r="F345" s="24" t="s">
        <v>18</v>
      </c>
      <c r="G345" s="24" t="s">
        <v>71</v>
      </c>
      <c r="H345" s="24" t="s">
        <v>171</v>
      </c>
      <c r="I345" s="20"/>
      <c r="J345" s="24" t="s">
        <v>622</v>
      </c>
      <c r="K345" s="9" t="s">
        <v>21</v>
      </c>
      <c r="L345" s="20">
        <v>2021</v>
      </c>
      <c r="M345" s="24" t="s">
        <v>43</v>
      </c>
      <c r="N345" s="7" t="s">
        <v>23</v>
      </c>
      <c r="P345" s="8" t="s">
        <v>43</v>
      </c>
    </row>
    <row r="346" spans="2:16" ht="13.5" customHeight="1">
      <c r="B346" s="22" t="s">
        <v>889</v>
      </c>
      <c r="C346" s="22" t="s">
        <v>15</v>
      </c>
      <c r="D346" s="22" t="s">
        <v>16</v>
      </c>
      <c r="E346" s="19" t="s">
        <v>890</v>
      </c>
      <c r="F346" s="18" t="s">
        <v>18</v>
      </c>
      <c r="G346" s="4" t="s">
        <v>129</v>
      </c>
      <c r="H346" s="22" t="s">
        <v>130</v>
      </c>
      <c r="I346" s="22"/>
      <c r="J346" s="22" t="s">
        <v>416</v>
      </c>
      <c r="K346" s="4" t="s">
        <v>21</v>
      </c>
      <c r="L346" s="22">
        <v>2021</v>
      </c>
      <c r="M346" s="18" t="s">
        <v>43</v>
      </c>
      <c r="N346" s="7" t="s">
        <v>23</v>
      </c>
      <c r="P346" s="8" t="s">
        <v>43</v>
      </c>
    </row>
    <row r="347" spans="2:16" ht="13.5" customHeight="1">
      <c r="B347" s="24" t="s">
        <v>891</v>
      </c>
      <c r="C347" s="24" t="s">
        <v>15</v>
      </c>
      <c r="D347" s="24" t="s">
        <v>16</v>
      </c>
      <c r="E347" s="25" t="s">
        <v>892</v>
      </c>
      <c r="F347" s="24" t="s">
        <v>18</v>
      </c>
      <c r="G347" s="24" t="s">
        <v>71</v>
      </c>
      <c r="H347" s="24" t="s">
        <v>281</v>
      </c>
      <c r="I347" s="24"/>
      <c r="J347" s="24" t="s">
        <v>893</v>
      </c>
      <c r="K347" s="9" t="s">
        <v>21</v>
      </c>
      <c r="L347" s="24">
        <v>2021</v>
      </c>
      <c r="M347" s="24" t="s">
        <v>22</v>
      </c>
      <c r="N347" s="7" t="s">
        <v>23</v>
      </c>
      <c r="P347" s="8" t="s">
        <v>24</v>
      </c>
    </row>
    <row r="348" spans="2:16" ht="13.5" customHeight="1">
      <c r="B348" s="22" t="s">
        <v>894</v>
      </c>
      <c r="C348" s="18" t="s">
        <v>15</v>
      </c>
      <c r="D348" s="22" t="s">
        <v>16</v>
      </c>
      <c r="E348" s="23" t="s">
        <v>63</v>
      </c>
      <c r="F348" s="22" t="s">
        <v>18</v>
      </c>
      <c r="G348" s="22" t="s">
        <v>64</v>
      </c>
      <c r="H348" s="22" t="s">
        <v>101</v>
      </c>
      <c r="I348" s="18"/>
      <c r="J348" s="22" t="s">
        <v>895</v>
      </c>
      <c r="K348" s="4" t="s">
        <v>21</v>
      </c>
      <c r="L348" s="18">
        <v>2021</v>
      </c>
      <c r="M348" s="22" t="s">
        <v>896</v>
      </c>
      <c r="N348" s="7" t="s">
        <v>23</v>
      </c>
      <c r="P348" s="8" t="s">
        <v>896</v>
      </c>
    </row>
    <row r="349" spans="2:16" ht="13.5" customHeight="1">
      <c r="B349" s="24" t="s">
        <v>897</v>
      </c>
      <c r="C349" s="24" t="s">
        <v>15</v>
      </c>
      <c r="D349" s="24" t="s">
        <v>16</v>
      </c>
      <c r="E349" s="25" t="s">
        <v>898</v>
      </c>
      <c r="F349" s="24" t="s">
        <v>18</v>
      </c>
      <c r="G349" s="24" t="s">
        <v>31</v>
      </c>
      <c r="H349" s="24" t="s">
        <v>32</v>
      </c>
      <c r="I349" s="24"/>
      <c r="J349" s="24" t="s">
        <v>899</v>
      </c>
      <c r="K349" s="9" t="s">
        <v>21</v>
      </c>
      <c r="L349" s="24">
        <v>2021</v>
      </c>
      <c r="M349" s="24" t="s">
        <v>22</v>
      </c>
      <c r="N349" s="7" t="s">
        <v>23</v>
      </c>
      <c r="P349" s="8" t="s">
        <v>24</v>
      </c>
    </row>
    <row r="350" spans="2:16" ht="13.5" customHeight="1">
      <c r="B350" s="22" t="s">
        <v>900</v>
      </c>
      <c r="C350" s="22" t="s">
        <v>15</v>
      </c>
      <c r="D350" s="22" t="s">
        <v>16</v>
      </c>
      <c r="E350" s="23" t="s">
        <v>901</v>
      </c>
      <c r="F350" s="18" t="s">
        <v>18</v>
      </c>
      <c r="G350" s="22" t="s">
        <v>31</v>
      </c>
      <c r="H350" s="22" t="s">
        <v>32</v>
      </c>
      <c r="I350" s="22"/>
      <c r="J350" s="22" t="s">
        <v>902</v>
      </c>
      <c r="K350" s="4" t="s">
        <v>21</v>
      </c>
      <c r="L350" s="22">
        <v>2021</v>
      </c>
      <c r="M350" s="22" t="s">
        <v>22</v>
      </c>
      <c r="N350" s="7" t="s">
        <v>23</v>
      </c>
      <c r="P350" s="8" t="s">
        <v>24</v>
      </c>
    </row>
    <row r="351" spans="2:16" ht="13.5" customHeight="1">
      <c r="B351" s="24" t="s">
        <v>903</v>
      </c>
      <c r="C351" s="20" t="s">
        <v>15</v>
      </c>
      <c r="D351" s="24" t="s">
        <v>16</v>
      </c>
      <c r="E351" s="21" t="s">
        <v>904</v>
      </c>
      <c r="F351" s="24" t="s">
        <v>18</v>
      </c>
      <c r="G351" s="9" t="s">
        <v>129</v>
      </c>
      <c r="H351" s="24" t="s">
        <v>130</v>
      </c>
      <c r="I351" s="20"/>
      <c r="J351" s="24" t="s">
        <v>905</v>
      </c>
      <c r="K351" s="9" t="s">
        <v>21</v>
      </c>
      <c r="L351" s="20">
        <v>2021</v>
      </c>
      <c r="M351" s="24" t="s">
        <v>22</v>
      </c>
      <c r="N351" s="7" t="s">
        <v>23</v>
      </c>
      <c r="P351" s="8" t="s">
        <v>24</v>
      </c>
    </row>
    <row r="352" spans="2:16" ht="13.5" customHeight="1">
      <c r="B352" s="22" t="s">
        <v>906</v>
      </c>
      <c r="C352" s="22" t="s">
        <v>15</v>
      </c>
      <c r="D352" s="22" t="s">
        <v>16</v>
      </c>
      <c r="E352" s="23" t="s">
        <v>907</v>
      </c>
      <c r="F352" s="22" t="s">
        <v>18</v>
      </c>
      <c r="G352" s="22" t="s">
        <v>31</v>
      </c>
      <c r="H352" s="22" t="s">
        <v>32</v>
      </c>
      <c r="I352" s="22"/>
      <c r="J352" s="22" t="s">
        <v>908</v>
      </c>
      <c r="K352" s="4" t="s">
        <v>21</v>
      </c>
      <c r="L352" s="22">
        <v>2021</v>
      </c>
      <c r="M352" s="22" t="s">
        <v>22</v>
      </c>
      <c r="N352" s="7" t="s">
        <v>23</v>
      </c>
      <c r="P352" s="8" t="s">
        <v>24</v>
      </c>
    </row>
    <row r="353" spans="2:16" ht="13.5" customHeight="1">
      <c r="B353" s="24" t="s">
        <v>909</v>
      </c>
      <c r="C353" s="20" t="s">
        <v>15</v>
      </c>
      <c r="D353" s="24" t="s">
        <v>16</v>
      </c>
      <c r="E353" s="25" t="s">
        <v>910</v>
      </c>
      <c r="F353" s="24" t="s">
        <v>18</v>
      </c>
      <c r="G353" s="24" t="s">
        <v>71</v>
      </c>
      <c r="H353" s="24" t="s">
        <v>105</v>
      </c>
      <c r="I353" s="20"/>
      <c r="J353" s="24" t="s">
        <v>911</v>
      </c>
      <c r="K353" s="9" t="s">
        <v>21</v>
      </c>
      <c r="L353" s="20">
        <v>2021</v>
      </c>
      <c r="M353" s="24" t="s">
        <v>43</v>
      </c>
      <c r="N353" s="7" t="s">
        <v>23</v>
      </c>
      <c r="P353" s="8" t="s">
        <v>43</v>
      </c>
    </row>
    <row r="354" spans="2:16" ht="13.5" customHeight="1">
      <c r="B354" s="22" t="s">
        <v>912</v>
      </c>
      <c r="C354" s="22" t="s">
        <v>15</v>
      </c>
      <c r="D354" s="22" t="s">
        <v>16</v>
      </c>
      <c r="E354" s="23" t="s">
        <v>890</v>
      </c>
      <c r="F354" s="18" t="s">
        <v>18</v>
      </c>
      <c r="G354" s="4" t="s">
        <v>129</v>
      </c>
      <c r="H354" s="22" t="s">
        <v>130</v>
      </c>
      <c r="I354" s="22"/>
      <c r="J354" s="22" t="s">
        <v>913</v>
      </c>
      <c r="K354" s="4" t="s">
        <v>21</v>
      </c>
      <c r="L354" s="22">
        <v>2021</v>
      </c>
      <c r="M354" s="18" t="s">
        <v>43</v>
      </c>
      <c r="N354" s="7" t="s">
        <v>23</v>
      </c>
      <c r="P354" s="8" t="s">
        <v>43</v>
      </c>
    </row>
    <row r="355" spans="2:16" ht="13.5" customHeight="1">
      <c r="B355" s="24" t="s">
        <v>914</v>
      </c>
      <c r="C355" s="20" t="s">
        <v>15</v>
      </c>
      <c r="D355" s="24" t="s">
        <v>16</v>
      </c>
      <c r="E355" s="21" t="s">
        <v>915</v>
      </c>
      <c r="F355" s="24" t="s">
        <v>18</v>
      </c>
      <c r="G355" s="24" t="s">
        <v>31</v>
      </c>
      <c r="H355" s="24" t="s">
        <v>32</v>
      </c>
      <c r="I355" s="20"/>
      <c r="J355" s="24" t="s">
        <v>916</v>
      </c>
      <c r="K355" s="24" t="s">
        <v>917</v>
      </c>
      <c r="L355" s="20">
        <v>2021</v>
      </c>
      <c r="M355" s="24" t="s">
        <v>22</v>
      </c>
      <c r="N355" s="7" t="s">
        <v>23</v>
      </c>
      <c r="P355" s="8" t="s">
        <v>24</v>
      </c>
    </row>
    <row r="356" spans="2:16" ht="13.5" customHeight="1">
      <c r="B356" s="22" t="s">
        <v>918</v>
      </c>
      <c r="C356" s="22" t="s">
        <v>15</v>
      </c>
      <c r="D356" s="22" t="s">
        <v>16</v>
      </c>
      <c r="E356" s="23" t="s">
        <v>711</v>
      </c>
      <c r="F356" s="18" t="s">
        <v>18</v>
      </c>
      <c r="G356" s="22" t="s">
        <v>31</v>
      </c>
      <c r="H356" s="22" t="s">
        <v>32</v>
      </c>
      <c r="I356" s="22"/>
      <c r="J356" s="22" t="s">
        <v>919</v>
      </c>
      <c r="K356" s="4" t="s">
        <v>21</v>
      </c>
      <c r="L356" s="22">
        <v>2021</v>
      </c>
      <c r="M356" s="22" t="s">
        <v>22</v>
      </c>
      <c r="N356" s="7" t="s">
        <v>23</v>
      </c>
      <c r="P356" s="8" t="s">
        <v>24</v>
      </c>
    </row>
    <row r="357" spans="2:16" ht="13.5" customHeight="1">
      <c r="B357" s="24" t="s">
        <v>920</v>
      </c>
      <c r="C357" s="20" t="s">
        <v>15</v>
      </c>
      <c r="D357" s="24" t="s">
        <v>16</v>
      </c>
      <c r="E357" s="21" t="s">
        <v>921</v>
      </c>
      <c r="F357" s="24" t="s">
        <v>18</v>
      </c>
      <c r="G357" s="24" t="s">
        <v>31</v>
      </c>
      <c r="H357" s="24" t="s">
        <v>922</v>
      </c>
      <c r="I357" s="20"/>
      <c r="J357" s="24" t="s">
        <v>923</v>
      </c>
      <c r="K357" s="9" t="s">
        <v>21</v>
      </c>
      <c r="L357" s="20">
        <v>2021</v>
      </c>
      <c r="M357" s="24" t="s">
        <v>22</v>
      </c>
      <c r="N357" s="7" t="s">
        <v>23</v>
      </c>
      <c r="P357" s="8" t="s">
        <v>24</v>
      </c>
    </row>
    <row r="358" spans="2:16" ht="13.5" customHeight="1">
      <c r="B358" s="22" t="s">
        <v>924</v>
      </c>
      <c r="C358" s="22" t="s">
        <v>15</v>
      </c>
      <c r="D358" s="22" t="s">
        <v>16</v>
      </c>
      <c r="E358" s="23" t="s">
        <v>890</v>
      </c>
      <c r="F358" s="18" t="s">
        <v>18</v>
      </c>
      <c r="G358" s="4" t="s">
        <v>129</v>
      </c>
      <c r="H358" s="22" t="s">
        <v>130</v>
      </c>
      <c r="I358" s="22"/>
      <c r="J358" s="22" t="s">
        <v>925</v>
      </c>
      <c r="K358" s="4" t="s">
        <v>21</v>
      </c>
      <c r="L358" s="22">
        <v>2021</v>
      </c>
      <c r="M358" s="22" t="s">
        <v>22</v>
      </c>
      <c r="N358" s="7" t="s">
        <v>23</v>
      </c>
      <c r="P358" s="8" t="s">
        <v>24</v>
      </c>
    </row>
    <row r="359" spans="2:16" ht="13.5" customHeight="1">
      <c r="B359" s="24" t="s">
        <v>926</v>
      </c>
      <c r="C359" s="20" t="s">
        <v>15</v>
      </c>
      <c r="D359" s="24" t="s">
        <v>16</v>
      </c>
      <c r="E359" s="21" t="s">
        <v>927</v>
      </c>
      <c r="F359" s="24" t="s">
        <v>18</v>
      </c>
      <c r="G359" s="9" t="s">
        <v>129</v>
      </c>
      <c r="H359" s="24" t="s">
        <v>195</v>
      </c>
      <c r="I359" s="20"/>
      <c r="J359" s="24" t="s">
        <v>913</v>
      </c>
      <c r="K359" s="9" t="s">
        <v>21</v>
      </c>
      <c r="L359" s="20">
        <v>2021</v>
      </c>
      <c r="M359" s="24" t="s">
        <v>22</v>
      </c>
      <c r="N359" s="7" t="s">
        <v>23</v>
      </c>
      <c r="P359" s="8" t="s">
        <v>22</v>
      </c>
    </row>
    <row r="360" spans="2:16" ht="13.5" customHeight="1">
      <c r="B360" s="22" t="s">
        <v>928</v>
      </c>
      <c r="C360" s="22" t="s">
        <v>15</v>
      </c>
      <c r="D360" s="22" t="s">
        <v>16</v>
      </c>
      <c r="E360" s="23" t="s">
        <v>929</v>
      </c>
      <c r="F360" s="18" t="s">
        <v>18</v>
      </c>
      <c r="G360" s="22" t="s">
        <v>71</v>
      </c>
      <c r="H360" s="22" t="s">
        <v>281</v>
      </c>
      <c r="I360" s="22"/>
      <c r="J360" s="22" t="s">
        <v>930</v>
      </c>
      <c r="K360" s="4" t="s">
        <v>21</v>
      </c>
      <c r="L360" s="22">
        <v>2021</v>
      </c>
      <c r="M360" s="18" t="s">
        <v>22</v>
      </c>
      <c r="N360" s="7" t="s">
        <v>23</v>
      </c>
      <c r="P360" s="8" t="s">
        <v>24</v>
      </c>
    </row>
    <row r="361" spans="2:16" ht="13.5" customHeight="1">
      <c r="B361" s="24" t="s">
        <v>931</v>
      </c>
      <c r="C361" s="20" t="s">
        <v>15</v>
      </c>
      <c r="D361" s="24" t="s">
        <v>16</v>
      </c>
      <c r="E361" s="21" t="s">
        <v>921</v>
      </c>
      <c r="F361" s="24" t="s">
        <v>18</v>
      </c>
      <c r="G361" s="24" t="s">
        <v>31</v>
      </c>
      <c r="H361" s="24" t="s">
        <v>922</v>
      </c>
      <c r="I361" s="20"/>
      <c r="J361" s="24" t="s">
        <v>932</v>
      </c>
      <c r="K361" s="9" t="s">
        <v>21</v>
      </c>
      <c r="L361" s="20">
        <v>2021</v>
      </c>
      <c r="M361" s="20" t="s">
        <v>22</v>
      </c>
      <c r="N361" s="7" t="s">
        <v>23</v>
      </c>
      <c r="P361" s="8" t="s">
        <v>24</v>
      </c>
    </row>
    <row r="362" spans="2:16" ht="13.5" customHeight="1">
      <c r="B362" s="22" t="s">
        <v>933</v>
      </c>
      <c r="C362" s="22" t="s">
        <v>15</v>
      </c>
      <c r="D362" s="22" t="s">
        <v>16</v>
      </c>
      <c r="E362" s="23" t="s">
        <v>242</v>
      </c>
      <c r="F362" s="18" t="s">
        <v>18</v>
      </c>
      <c r="G362" s="22" t="s">
        <v>71</v>
      </c>
      <c r="H362" s="22" t="s">
        <v>105</v>
      </c>
      <c r="I362" s="22"/>
      <c r="J362" s="22" t="s">
        <v>934</v>
      </c>
      <c r="K362" s="4" t="s">
        <v>21</v>
      </c>
      <c r="L362" s="22">
        <v>2021</v>
      </c>
      <c r="M362" s="18" t="s">
        <v>22</v>
      </c>
      <c r="N362" s="7" t="s">
        <v>23</v>
      </c>
      <c r="P362" s="8" t="s">
        <v>24</v>
      </c>
    </row>
    <row r="363" spans="2:16" ht="13.5" customHeight="1">
      <c r="B363" s="24" t="s">
        <v>935</v>
      </c>
      <c r="C363" s="20" t="s">
        <v>15</v>
      </c>
      <c r="D363" s="24" t="s">
        <v>16</v>
      </c>
      <c r="E363" s="21" t="s">
        <v>817</v>
      </c>
      <c r="F363" s="24" t="s">
        <v>18</v>
      </c>
      <c r="G363" s="9" t="s">
        <v>129</v>
      </c>
      <c r="H363" s="24" t="s">
        <v>130</v>
      </c>
      <c r="I363" s="20"/>
      <c r="J363" s="24" t="s">
        <v>936</v>
      </c>
      <c r="K363" s="9" t="s">
        <v>21</v>
      </c>
      <c r="L363" s="20">
        <v>2021</v>
      </c>
      <c r="M363" s="24" t="s">
        <v>43</v>
      </c>
      <c r="N363" s="7" t="s">
        <v>23</v>
      </c>
      <c r="P363" s="8" t="s">
        <v>43</v>
      </c>
    </row>
    <row r="364" spans="2:16" ht="13.5" customHeight="1">
      <c r="B364" s="22" t="s">
        <v>937</v>
      </c>
      <c r="C364" s="22" t="s">
        <v>15</v>
      </c>
      <c r="D364" s="22" t="s">
        <v>16</v>
      </c>
      <c r="E364" s="23" t="s">
        <v>938</v>
      </c>
      <c r="F364" s="18" t="s">
        <v>18</v>
      </c>
      <c r="G364" s="22" t="s">
        <v>303</v>
      </c>
      <c r="H364" s="22" t="s">
        <v>157</v>
      </c>
      <c r="I364" s="22"/>
      <c r="J364" s="22" t="s">
        <v>925</v>
      </c>
      <c r="K364" s="4" t="s">
        <v>21</v>
      </c>
      <c r="L364" s="22">
        <v>2021</v>
      </c>
      <c r="M364" s="18" t="s">
        <v>22</v>
      </c>
      <c r="N364" s="7" t="s">
        <v>23</v>
      </c>
      <c r="P364" s="8" t="s">
        <v>24</v>
      </c>
    </row>
    <row r="365" spans="2:16" ht="13.5" customHeight="1">
      <c r="B365" s="24" t="s">
        <v>939</v>
      </c>
      <c r="C365" s="20" t="s">
        <v>15</v>
      </c>
      <c r="D365" s="24" t="s">
        <v>16</v>
      </c>
      <c r="E365" s="21" t="s">
        <v>890</v>
      </c>
      <c r="F365" s="24" t="s">
        <v>18</v>
      </c>
      <c r="G365" s="9" t="s">
        <v>129</v>
      </c>
      <c r="H365" s="24" t="s">
        <v>130</v>
      </c>
      <c r="I365" s="20"/>
      <c r="J365" s="24" t="s">
        <v>940</v>
      </c>
      <c r="K365" s="9" t="s">
        <v>21</v>
      </c>
      <c r="L365" s="20">
        <v>2021</v>
      </c>
      <c r="M365" s="24" t="s">
        <v>28</v>
      </c>
      <c r="N365" s="7" t="s">
        <v>23</v>
      </c>
      <c r="P365" s="8" t="s">
        <v>28</v>
      </c>
    </row>
    <row r="366" spans="2:16" ht="13.5" customHeight="1">
      <c r="B366" s="22" t="s">
        <v>941</v>
      </c>
      <c r="C366" s="22" t="s">
        <v>15</v>
      </c>
      <c r="D366" s="22" t="s">
        <v>16</v>
      </c>
      <c r="E366" s="23" t="s">
        <v>942</v>
      </c>
      <c r="F366" s="18" t="s">
        <v>18</v>
      </c>
      <c r="G366" s="4" t="s">
        <v>129</v>
      </c>
      <c r="H366" s="22" t="s">
        <v>130</v>
      </c>
      <c r="I366" s="22"/>
      <c r="J366" s="22" t="s">
        <v>943</v>
      </c>
      <c r="K366" s="4" t="s">
        <v>21</v>
      </c>
      <c r="L366" s="22">
        <v>2021</v>
      </c>
      <c r="M366" s="18" t="s">
        <v>22</v>
      </c>
      <c r="N366" s="7" t="s">
        <v>23</v>
      </c>
      <c r="P366" s="8" t="s">
        <v>22</v>
      </c>
    </row>
    <row r="367" spans="2:16" ht="13.5" customHeight="1">
      <c r="B367" s="24" t="s">
        <v>944</v>
      </c>
      <c r="C367" s="20" t="s">
        <v>15</v>
      </c>
      <c r="D367" s="24" t="s">
        <v>16</v>
      </c>
      <c r="E367" s="21" t="s">
        <v>945</v>
      </c>
      <c r="F367" s="24" t="s">
        <v>18</v>
      </c>
      <c r="G367" s="24" t="s">
        <v>31</v>
      </c>
      <c r="H367" s="24" t="s">
        <v>32</v>
      </c>
      <c r="I367" s="20"/>
      <c r="J367" s="24" t="s">
        <v>946</v>
      </c>
      <c r="K367" s="9" t="s">
        <v>21</v>
      </c>
      <c r="L367" s="20">
        <v>2021</v>
      </c>
      <c r="M367" s="20" t="s">
        <v>22</v>
      </c>
      <c r="N367" s="7" t="s">
        <v>23</v>
      </c>
      <c r="P367" s="8" t="s">
        <v>24</v>
      </c>
    </row>
    <row r="368" spans="2:16" ht="13.5" customHeight="1">
      <c r="B368" s="22" t="s">
        <v>947</v>
      </c>
      <c r="C368" s="22" t="s">
        <v>15</v>
      </c>
      <c r="D368" s="22" t="s">
        <v>16</v>
      </c>
      <c r="E368" s="23" t="s">
        <v>948</v>
      </c>
      <c r="F368" s="18" t="s">
        <v>18</v>
      </c>
      <c r="G368" s="4" t="s">
        <v>129</v>
      </c>
      <c r="H368" s="22" t="s">
        <v>130</v>
      </c>
      <c r="I368" s="22"/>
      <c r="J368" s="22" t="s">
        <v>949</v>
      </c>
      <c r="K368" s="4" t="s">
        <v>21</v>
      </c>
      <c r="L368" s="22">
        <v>2021</v>
      </c>
      <c r="M368" s="18" t="s">
        <v>22</v>
      </c>
      <c r="N368" s="7" t="s">
        <v>23</v>
      </c>
      <c r="P368" s="8" t="s">
        <v>22</v>
      </c>
    </row>
    <row r="369" spans="2:16" ht="13.5" customHeight="1">
      <c r="B369" s="24" t="s">
        <v>950</v>
      </c>
      <c r="C369" s="20" t="s">
        <v>15</v>
      </c>
      <c r="D369" s="24" t="s">
        <v>16</v>
      </c>
      <c r="E369" s="21" t="s">
        <v>951</v>
      </c>
      <c r="F369" s="24" t="s">
        <v>18</v>
      </c>
      <c r="G369" s="24" t="s">
        <v>71</v>
      </c>
      <c r="H369" s="24" t="s">
        <v>391</v>
      </c>
      <c r="I369" s="20"/>
      <c r="J369" s="24" t="s">
        <v>952</v>
      </c>
      <c r="K369" s="9" t="s">
        <v>21</v>
      </c>
      <c r="L369" s="20">
        <v>2021</v>
      </c>
      <c r="M369" s="20" t="s">
        <v>22</v>
      </c>
      <c r="N369" s="7" t="s">
        <v>23</v>
      </c>
      <c r="P369" s="8" t="s">
        <v>24</v>
      </c>
    </row>
    <row r="370" spans="2:16" ht="13.5" customHeight="1">
      <c r="B370" s="22" t="s">
        <v>953</v>
      </c>
      <c r="C370" s="22" t="s">
        <v>15</v>
      </c>
      <c r="D370" s="22" t="s">
        <v>16</v>
      </c>
      <c r="E370" s="23" t="s">
        <v>948</v>
      </c>
      <c r="F370" s="18" t="s">
        <v>18</v>
      </c>
      <c r="G370" s="4" t="s">
        <v>129</v>
      </c>
      <c r="H370" s="22" t="s">
        <v>130</v>
      </c>
      <c r="I370" s="22"/>
      <c r="J370" s="22" t="s">
        <v>954</v>
      </c>
      <c r="K370" s="4" t="s">
        <v>21</v>
      </c>
      <c r="L370" s="22">
        <v>2021</v>
      </c>
      <c r="M370" s="18" t="s">
        <v>22</v>
      </c>
      <c r="N370" s="7" t="s">
        <v>23</v>
      </c>
      <c r="P370" s="8" t="s">
        <v>22</v>
      </c>
    </row>
    <row r="371" spans="2:16" ht="13.5" customHeight="1">
      <c r="B371" s="24" t="s">
        <v>955</v>
      </c>
      <c r="C371" s="20" t="s">
        <v>15</v>
      </c>
      <c r="D371" s="24" t="s">
        <v>16</v>
      </c>
      <c r="E371" s="21" t="s">
        <v>898</v>
      </c>
      <c r="F371" s="24" t="s">
        <v>18</v>
      </c>
      <c r="G371" s="24" t="s">
        <v>31</v>
      </c>
      <c r="H371" s="24" t="s">
        <v>32</v>
      </c>
      <c r="I371" s="20"/>
      <c r="J371" s="24" t="s">
        <v>956</v>
      </c>
      <c r="K371" s="9" t="s">
        <v>21</v>
      </c>
      <c r="L371" s="20">
        <v>2021</v>
      </c>
      <c r="M371" s="20" t="s">
        <v>22</v>
      </c>
      <c r="N371" s="7" t="s">
        <v>23</v>
      </c>
      <c r="P371" s="8" t="s">
        <v>24</v>
      </c>
    </row>
    <row r="372" spans="2:16" ht="13.5" customHeight="1">
      <c r="B372" s="22" t="s">
        <v>957</v>
      </c>
      <c r="C372" s="22" t="s">
        <v>15</v>
      </c>
      <c r="D372" s="22" t="s">
        <v>16</v>
      </c>
      <c r="E372" s="23" t="s">
        <v>669</v>
      </c>
      <c r="F372" s="18" t="s">
        <v>18</v>
      </c>
      <c r="G372" s="22" t="s">
        <v>71</v>
      </c>
      <c r="H372" s="22" t="s">
        <v>105</v>
      </c>
      <c r="I372" s="22"/>
      <c r="J372" s="22" t="s">
        <v>958</v>
      </c>
      <c r="K372" s="4" t="s">
        <v>21</v>
      </c>
      <c r="L372" s="22">
        <v>2021</v>
      </c>
      <c r="M372" s="18" t="s">
        <v>43</v>
      </c>
      <c r="N372" s="7" t="s">
        <v>23</v>
      </c>
      <c r="P372" s="8" t="s">
        <v>43</v>
      </c>
    </row>
    <row r="373" spans="2:16" ht="13.5" customHeight="1">
      <c r="B373" s="24" t="s">
        <v>959</v>
      </c>
      <c r="C373" s="20" t="s">
        <v>15</v>
      </c>
      <c r="D373" s="24" t="s">
        <v>16</v>
      </c>
      <c r="E373" s="21" t="s">
        <v>960</v>
      </c>
      <c r="F373" s="24" t="s">
        <v>18</v>
      </c>
      <c r="G373" s="9" t="s">
        <v>129</v>
      </c>
      <c r="H373" s="24" t="s">
        <v>161</v>
      </c>
      <c r="I373" s="20"/>
      <c r="J373" s="24" t="s">
        <v>961</v>
      </c>
      <c r="K373" s="9" t="s">
        <v>21</v>
      </c>
      <c r="L373" s="20">
        <v>2021</v>
      </c>
      <c r="M373" s="20" t="s">
        <v>22</v>
      </c>
      <c r="N373" s="7" t="s">
        <v>23</v>
      </c>
      <c r="P373" s="8" t="s">
        <v>24</v>
      </c>
    </row>
    <row r="374" spans="2:16" ht="13.5" customHeight="1">
      <c r="B374" s="22" t="s">
        <v>962</v>
      </c>
      <c r="C374" s="22" t="s">
        <v>15</v>
      </c>
      <c r="D374" s="22" t="s">
        <v>16</v>
      </c>
      <c r="E374" s="23" t="s">
        <v>898</v>
      </c>
      <c r="F374" s="18" t="s">
        <v>18</v>
      </c>
      <c r="G374" s="22" t="s">
        <v>31</v>
      </c>
      <c r="H374" s="22" t="s">
        <v>32</v>
      </c>
      <c r="I374" s="22"/>
      <c r="J374" s="22" t="s">
        <v>963</v>
      </c>
      <c r="K374" s="4" t="s">
        <v>21</v>
      </c>
      <c r="L374" s="22">
        <v>2021</v>
      </c>
      <c r="M374" s="18" t="s">
        <v>22</v>
      </c>
      <c r="N374" s="7" t="s">
        <v>23</v>
      </c>
      <c r="P374" s="8" t="s">
        <v>24</v>
      </c>
    </row>
    <row r="375" spans="2:16" ht="13.5" customHeight="1">
      <c r="B375" s="24" t="s">
        <v>964</v>
      </c>
      <c r="C375" s="20" t="s">
        <v>15</v>
      </c>
      <c r="D375" s="24" t="s">
        <v>16</v>
      </c>
      <c r="E375" s="21" t="s">
        <v>965</v>
      </c>
      <c r="F375" s="24" t="s">
        <v>18</v>
      </c>
      <c r="G375" s="24" t="s">
        <v>71</v>
      </c>
      <c r="H375" s="24" t="s">
        <v>281</v>
      </c>
      <c r="I375" s="20"/>
      <c r="J375" s="24" t="s">
        <v>966</v>
      </c>
      <c r="K375" s="9" t="s">
        <v>21</v>
      </c>
      <c r="L375" s="20">
        <v>2021</v>
      </c>
      <c r="M375" s="20" t="s">
        <v>22</v>
      </c>
      <c r="N375" s="7" t="s">
        <v>23</v>
      </c>
      <c r="P375" s="8" t="s">
        <v>24</v>
      </c>
    </row>
    <row r="376" spans="2:16" ht="13.5" customHeight="1">
      <c r="B376" s="22" t="s">
        <v>967</v>
      </c>
      <c r="C376" s="22" t="s">
        <v>15</v>
      </c>
      <c r="D376" s="22" t="s">
        <v>16</v>
      </c>
      <c r="E376" s="23" t="s">
        <v>965</v>
      </c>
      <c r="F376" s="18" t="s">
        <v>18</v>
      </c>
      <c r="G376" s="22" t="s">
        <v>71</v>
      </c>
      <c r="H376" s="22" t="s">
        <v>281</v>
      </c>
      <c r="I376" s="22"/>
      <c r="J376" s="22" t="s">
        <v>966</v>
      </c>
      <c r="K376" s="4" t="s">
        <v>21</v>
      </c>
      <c r="L376" s="22">
        <v>2021</v>
      </c>
      <c r="M376" s="18" t="s">
        <v>43</v>
      </c>
      <c r="N376" s="7" t="s">
        <v>23</v>
      </c>
      <c r="P376" s="8" t="s">
        <v>43</v>
      </c>
    </row>
    <row r="377" spans="2:16" ht="13.5" customHeight="1">
      <c r="B377" s="24" t="s">
        <v>968</v>
      </c>
      <c r="C377" s="20" t="s">
        <v>15</v>
      </c>
      <c r="D377" s="24" t="s">
        <v>16</v>
      </c>
      <c r="E377" s="21" t="s">
        <v>969</v>
      </c>
      <c r="F377" s="24" t="s">
        <v>18</v>
      </c>
      <c r="G377" s="9" t="s">
        <v>129</v>
      </c>
      <c r="H377" s="24" t="s">
        <v>130</v>
      </c>
      <c r="I377" s="20"/>
      <c r="J377" s="24" t="s">
        <v>930</v>
      </c>
      <c r="K377" s="9" t="s">
        <v>21</v>
      </c>
      <c r="L377" s="20">
        <v>2021</v>
      </c>
      <c r="M377" s="20" t="s">
        <v>22</v>
      </c>
      <c r="N377" s="7" t="s">
        <v>23</v>
      </c>
      <c r="P377" s="8" t="s">
        <v>24</v>
      </c>
    </row>
    <row r="378" spans="2:16" ht="13.5" customHeight="1">
      <c r="B378" s="22" t="s">
        <v>970</v>
      </c>
      <c r="C378" s="22" t="s">
        <v>15</v>
      </c>
      <c r="D378" s="22" t="s">
        <v>16</v>
      </c>
      <c r="E378" s="23" t="s">
        <v>971</v>
      </c>
      <c r="F378" s="18" t="s">
        <v>18</v>
      </c>
      <c r="G378" s="4" t="s">
        <v>109</v>
      </c>
      <c r="H378" s="22" t="s">
        <v>334</v>
      </c>
      <c r="I378" s="22"/>
      <c r="J378" s="22" t="s">
        <v>972</v>
      </c>
      <c r="K378" s="4" t="s">
        <v>21</v>
      </c>
      <c r="L378" s="22">
        <v>2021</v>
      </c>
      <c r="M378" s="18" t="s">
        <v>24</v>
      </c>
      <c r="N378" s="7" t="s">
        <v>23</v>
      </c>
      <c r="P378" s="8" t="s">
        <v>24</v>
      </c>
    </row>
    <row r="379" spans="2:16" ht="13.5" customHeight="1">
      <c r="B379" s="24" t="s">
        <v>973</v>
      </c>
      <c r="C379" s="24" t="s">
        <v>15</v>
      </c>
      <c r="D379" s="24" t="s">
        <v>16</v>
      </c>
      <c r="E379" s="25" t="s">
        <v>974</v>
      </c>
      <c r="F379" s="20" t="s">
        <v>18</v>
      </c>
      <c r="G379" s="9" t="s">
        <v>129</v>
      </c>
      <c r="H379" s="24" t="s">
        <v>130</v>
      </c>
      <c r="I379" s="24"/>
      <c r="J379" s="24" t="s">
        <v>956</v>
      </c>
      <c r="K379" s="9" t="s">
        <v>21</v>
      </c>
      <c r="L379" s="24">
        <v>2021</v>
      </c>
      <c r="M379" s="20" t="s">
        <v>43</v>
      </c>
      <c r="N379" s="7" t="s">
        <v>23</v>
      </c>
      <c r="P379" s="8" t="s">
        <v>43</v>
      </c>
    </row>
    <row r="380" spans="2:16" ht="13.5" customHeight="1">
      <c r="B380" s="22" t="s">
        <v>975</v>
      </c>
      <c r="C380" s="18" t="s">
        <v>15</v>
      </c>
      <c r="D380" s="22" t="s">
        <v>16</v>
      </c>
      <c r="E380" s="19" t="s">
        <v>921</v>
      </c>
      <c r="F380" s="22" t="s">
        <v>18</v>
      </c>
      <c r="G380" s="4" t="s">
        <v>109</v>
      </c>
      <c r="H380" s="22" t="s">
        <v>334</v>
      </c>
      <c r="I380" s="18"/>
      <c r="J380" s="22" t="s">
        <v>976</v>
      </c>
      <c r="K380" s="4" t="s">
        <v>21</v>
      </c>
      <c r="L380" s="18">
        <v>2021</v>
      </c>
      <c r="M380" s="22" t="s">
        <v>22</v>
      </c>
      <c r="N380" s="7" t="s">
        <v>23</v>
      </c>
      <c r="P380" s="8" t="s">
        <v>24</v>
      </c>
    </row>
    <row r="381" spans="2:16" ht="13.5" customHeight="1">
      <c r="B381" s="24" t="s">
        <v>977</v>
      </c>
      <c r="C381" s="24" t="s">
        <v>15</v>
      </c>
      <c r="D381" s="24" t="s">
        <v>16</v>
      </c>
      <c r="E381" s="25" t="s">
        <v>978</v>
      </c>
      <c r="F381" s="20" t="s">
        <v>18</v>
      </c>
      <c r="G381" s="24" t="s">
        <v>71</v>
      </c>
      <c r="H381" s="24" t="s">
        <v>281</v>
      </c>
      <c r="I381" s="24"/>
      <c r="J381" s="24" t="s">
        <v>979</v>
      </c>
      <c r="K381" s="9" t="s">
        <v>21</v>
      </c>
      <c r="L381" s="24">
        <v>2021</v>
      </c>
      <c r="M381" s="24" t="s">
        <v>22</v>
      </c>
      <c r="N381" s="7" t="s">
        <v>23</v>
      </c>
      <c r="P381" s="8" t="s">
        <v>24</v>
      </c>
    </row>
    <row r="382" spans="2:16" ht="13.5" customHeight="1">
      <c r="B382" s="22" t="s">
        <v>980</v>
      </c>
      <c r="C382" s="18" t="s">
        <v>15</v>
      </c>
      <c r="D382" s="22" t="s">
        <v>16</v>
      </c>
      <c r="E382" s="19" t="s">
        <v>929</v>
      </c>
      <c r="F382" s="22" t="s">
        <v>18</v>
      </c>
      <c r="G382" s="22" t="s">
        <v>71</v>
      </c>
      <c r="H382" s="22" t="s">
        <v>281</v>
      </c>
      <c r="I382" s="18"/>
      <c r="J382" s="22" t="s">
        <v>981</v>
      </c>
      <c r="K382" s="4" t="s">
        <v>21</v>
      </c>
      <c r="L382" s="18">
        <v>2021</v>
      </c>
      <c r="M382" s="22" t="s">
        <v>22</v>
      </c>
      <c r="N382" s="7" t="s">
        <v>23</v>
      </c>
      <c r="P382" s="8" t="s">
        <v>24</v>
      </c>
    </row>
    <row r="383" spans="2:16" ht="13.5" customHeight="1">
      <c r="B383" s="24" t="s">
        <v>982</v>
      </c>
      <c r="C383" s="24" t="s">
        <v>15</v>
      </c>
      <c r="D383" s="24" t="s">
        <v>16</v>
      </c>
      <c r="E383" s="25" t="s">
        <v>983</v>
      </c>
      <c r="F383" s="20" t="s">
        <v>18</v>
      </c>
      <c r="G383" s="24" t="s">
        <v>303</v>
      </c>
      <c r="H383" s="24" t="s">
        <v>157</v>
      </c>
      <c r="I383" s="24"/>
      <c r="J383" s="24" t="s">
        <v>984</v>
      </c>
      <c r="K383" s="9" t="s">
        <v>21</v>
      </c>
      <c r="L383" s="24">
        <v>2021</v>
      </c>
      <c r="M383" s="24" t="s">
        <v>22</v>
      </c>
      <c r="N383" s="7" t="s">
        <v>23</v>
      </c>
      <c r="P383" s="8" t="s">
        <v>24</v>
      </c>
    </row>
    <row r="384" spans="2:16" ht="13.5" customHeight="1">
      <c r="B384" s="22" t="s">
        <v>985</v>
      </c>
      <c r="C384" s="18" t="s">
        <v>15</v>
      </c>
      <c r="D384" s="22" t="s">
        <v>16</v>
      </c>
      <c r="E384" s="19" t="s">
        <v>986</v>
      </c>
      <c r="F384" s="22" t="s">
        <v>18</v>
      </c>
      <c r="G384" s="22" t="s">
        <v>71</v>
      </c>
      <c r="H384" s="22" t="s">
        <v>281</v>
      </c>
      <c r="I384" s="18"/>
      <c r="J384" s="22" t="s">
        <v>987</v>
      </c>
      <c r="K384" s="4" t="s">
        <v>21</v>
      </c>
      <c r="L384" s="18">
        <v>2020</v>
      </c>
      <c r="M384" s="22" t="s">
        <v>22</v>
      </c>
      <c r="N384" s="7" t="s">
        <v>23</v>
      </c>
      <c r="P384" s="8" t="s">
        <v>24</v>
      </c>
    </row>
    <row r="385" spans="2:16" ht="13.5" customHeight="1">
      <c r="B385" s="24" t="s">
        <v>988</v>
      </c>
      <c r="C385" s="24" t="s">
        <v>15</v>
      </c>
      <c r="D385" s="24" t="s">
        <v>16</v>
      </c>
      <c r="E385" s="25" t="s">
        <v>965</v>
      </c>
      <c r="F385" s="20" t="s">
        <v>18</v>
      </c>
      <c r="G385" s="24" t="s">
        <v>71</v>
      </c>
      <c r="H385" s="24" t="s">
        <v>281</v>
      </c>
      <c r="I385" s="24"/>
      <c r="J385" s="24" t="s">
        <v>956</v>
      </c>
      <c r="K385" s="9" t="s">
        <v>21</v>
      </c>
      <c r="L385" s="24">
        <v>2020</v>
      </c>
      <c r="M385" s="24" t="s">
        <v>22</v>
      </c>
      <c r="N385" s="7" t="s">
        <v>23</v>
      </c>
      <c r="P385" s="8" t="s">
        <v>24</v>
      </c>
    </row>
    <row r="386" spans="2:16" ht="13.5" customHeight="1">
      <c r="B386" s="22" t="s">
        <v>989</v>
      </c>
      <c r="C386" s="22" t="s">
        <v>15</v>
      </c>
      <c r="D386" s="22" t="s">
        <v>16</v>
      </c>
      <c r="E386" s="23" t="s">
        <v>983</v>
      </c>
      <c r="F386" s="18" t="s">
        <v>18</v>
      </c>
      <c r="G386" s="22" t="s">
        <v>303</v>
      </c>
      <c r="H386" s="22" t="s">
        <v>122</v>
      </c>
      <c r="I386" s="22"/>
      <c r="J386" s="22" t="s">
        <v>990</v>
      </c>
      <c r="K386" s="4" t="s">
        <v>21</v>
      </c>
      <c r="L386" s="22">
        <v>2020</v>
      </c>
      <c r="M386" s="22" t="s">
        <v>22</v>
      </c>
      <c r="N386" s="7" t="s">
        <v>23</v>
      </c>
      <c r="P386" s="8" t="s">
        <v>24</v>
      </c>
    </row>
    <row r="387" spans="2:16" ht="13.5" customHeight="1">
      <c r="B387" s="24" t="s">
        <v>991</v>
      </c>
      <c r="C387" s="20" t="s">
        <v>15</v>
      </c>
      <c r="D387" s="24" t="s">
        <v>16</v>
      </c>
      <c r="E387" s="21" t="s">
        <v>992</v>
      </c>
      <c r="F387" s="24" t="s">
        <v>18</v>
      </c>
      <c r="G387" s="24" t="s">
        <v>303</v>
      </c>
      <c r="H387" s="24" t="s">
        <v>122</v>
      </c>
      <c r="I387" s="20"/>
      <c r="J387" s="24" t="s">
        <v>993</v>
      </c>
      <c r="K387" s="9" t="s">
        <v>21</v>
      </c>
      <c r="L387" s="20">
        <v>2020</v>
      </c>
      <c r="M387" s="24" t="s">
        <v>22</v>
      </c>
      <c r="N387" s="7" t="s">
        <v>23</v>
      </c>
      <c r="P387" s="8" t="s">
        <v>24</v>
      </c>
    </row>
    <row r="388" spans="2:16" ht="13.5" customHeight="1">
      <c r="B388" s="22" t="s">
        <v>994</v>
      </c>
      <c r="C388" s="22" t="s">
        <v>15</v>
      </c>
      <c r="D388" s="22" t="s">
        <v>16</v>
      </c>
      <c r="E388" s="23" t="s">
        <v>995</v>
      </c>
      <c r="F388" s="18" t="s">
        <v>18</v>
      </c>
      <c r="G388" s="22" t="s">
        <v>71</v>
      </c>
      <c r="H388" s="22" t="s">
        <v>281</v>
      </c>
      <c r="I388" s="22"/>
      <c r="J388" s="22" t="s">
        <v>996</v>
      </c>
      <c r="K388" s="4" t="s">
        <v>21</v>
      </c>
      <c r="L388" s="22">
        <v>2020</v>
      </c>
      <c r="M388" s="18" t="s">
        <v>43</v>
      </c>
      <c r="N388" s="7" t="s">
        <v>23</v>
      </c>
      <c r="P388" s="8" t="s">
        <v>43</v>
      </c>
    </row>
    <row r="389" spans="2:16" ht="13.5" customHeight="1">
      <c r="B389" s="24" t="s">
        <v>997</v>
      </c>
      <c r="C389" s="24" t="s">
        <v>15</v>
      </c>
      <c r="D389" s="24" t="s">
        <v>16</v>
      </c>
      <c r="E389" s="25" t="s">
        <v>998</v>
      </c>
      <c r="F389" s="20" t="s">
        <v>18</v>
      </c>
      <c r="G389" s="24" t="s">
        <v>71</v>
      </c>
      <c r="H389" s="24" t="s">
        <v>281</v>
      </c>
      <c r="I389" s="24"/>
      <c r="J389" s="24" t="s">
        <v>110</v>
      </c>
      <c r="K389" s="9" t="s">
        <v>21</v>
      </c>
      <c r="L389" s="24">
        <v>2020</v>
      </c>
      <c r="M389" s="24" t="s">
        <v>22</v>
      </c>
      <c r="N389" s="7" t="s">
        <v>23</v>
      </c>
      <c r="P389" s="8" t="s">
        <v>24</v>
      </c>
    </row>
    <row r="390" spans="2:16" ht="13.5" customHeight="1">
      <c r="B390" s="22" t="s">
        <v>999</v>
      </c>
      <c r="C390" s="18" t="s">
        <v>15</v>
      </c>
      <c r="D390" s="22" t="s">
        <v>16</v>
      </c>
      <c r="E390" s="19" t="s">
        <v>63</v>
      </c>
      <c r="F390" s="22" t="s">
        <v>18</v>
      </c>
      <c r="G390" s="22" t="s">
        <v>64</v>
      </c>
      <c r="H390" s="22" t="s">
        <v>101</v>
      </c>
      <c r="I390" s="18"/>
      <c r="J390" s="22" t="s">
        <v>1000</v>
      </c>
      <c r="K390" s="4" t="s">
        <v>21</v>
      </c>
      <c r="L390" s="18">
        <v>2020</v>
      </c>
      <c r="M390" s="22" t="s">
        <v>896</v>
      </c>
      <c r="N390" s="7" t="s">
        <v>23</v>
      </c>
      <c r="P390" s="8" t="s">
        <v>896</v>
      </c>
    </row>
    <row r="391" spans="2:16" ht="13.5" customHeight="1">
      <c r="B391" s="24" t="s">
        <v>1001</v>
      </c>
      <c r="C391" s="24" t="s">
        <v>15</v>
      </c>
      <c r="D391" s="24" t="s">
        <v>16</v>
      </c>
      <c r="E391" s="25" t="s">
        <v>1002</v>
      </c>
      <c r="F391" s="20" t="s">
        <v>18</v>
      </c>
      <c r="G391" s="24" t="s">
        <v>31</v>
      </c>
      <c r="H391" s="24" t="s">
        <v>1003</v>
      </c>
      <c r="I391" s="24"/>
      <c r="J391" s="24" t="s">
        <v>1004</v>
      </c>
      <c r="K391" s="9" t="s">
        <v>21</v>
      </c>
      <c r="L391" s="24">
        <v>2020</v>
      </c>
      <c r="M391" s="24" t="s">
        <v>22</v>
      </c>
      <c r="N391" s="7" t="s">
        <v>23</v>
      </c>
      <c r="P391" s="8" t="s">
        <v>24</v>
      </c>
    </row>
    <row r="392" spans="2:16" ht="13.5" customHeight="1">
      <c r="B392" s="22" t="s">
        <v>1005</v>
      </c>
      <c r="C392" s="22" t="s">
        <v>15</v>
      </c>
      <c r="D392" s="22" t="s">
        <v>16</v>
      </c>
      <c r="E392" s="23" t="s">
        <v>1006</v>
      </c>
      <c r="F392" s="18" t="s">
        <v>18</v>
      </c>
      <c r="G392" s="22" t="s">
        <v>31</v>
      </c>
      <c r="H392" s="22" t="s">
        <v>32</v>
      </c>
      <c r="I392" s="22"/>
      <c r="J392" s="22" t="s">
        <v>993</v>
      </c>
      <c r="K392" s="4" t="s">
        <v>21</v>
      </c>
      <c r="L392" s="22">
        <v>2020</v>
      </c>
      <c r="M392" s="22" t="s">
        <v>22</v>
      </c>
      <c r="N392" s="7" t="s">
        <v>23</v>
      </c>
      <c r="P392" s="8" t="s">
        <v>24</v>
      </c>
    </row>
    <row r="393" spans="2:16" ht="13.5" customHeight="1">
      <c r="B393" s="24" t="s">
        <v>1007</v>
      </c>
      <c r="C393" s="20" t="s">
        <v>15</v>
      </c>
      <c r="D393" s="24" t="s">
        <v>16</v>
      </c>
      <c r="E393" s="21" t="s">
        <v>793</v>
      </c>
      <c r="F393" s="24" t="s">
        <v>18</v>
      </c>
      <c r="G393" s="9" t="s">
        <v>129</v>
      </c>
      <c r="H393" s="24" t="s">
        <v>130</v>
      </c>
      <c r="I393" s="20"/>
      <c r="J393" s="24" t="s">
        <v>993</v>
      </c>
      <c r="K393" s="9" t="s">
        <v>21</v>
      </c>
      <c r="L393" s="20">
        <v>2020</v>
      </c>
      <c r="M393" s="24" t="s">
        <v>22</v>
      </c>
      <c r="N393" s="7" t="s">
        <v>23</v>
      </c>
      <c r="P393" s="8" t="s">
        <v>24</v>
      </c>
    </row>
    <row r="394" spans="2:16" ht="13.5" customHeight="1">
      <c r="B394" s="22" t="s">
        <v>1008</v>
      </c>
      <c r="C394" s="18" t="s">
        <v>15</v>
      </c>
      <c r="D394" s="22" t="s">
        <v>16</v>
      </c>
      <c r="E394" s="19" t="s">
        <v>1009</v>
      </c>
      <c r="F394" s="22" t="s">
        <v>18</v>
      </c>
      <c r="G394" s="22" t="s">
        <v>303</v>
      </c>
      <c r="H394" s="22" t="s">
        <v>157</v>
      </c>
      <c r="I394" s="18"/>
      <c r="J394" s="22" t="s">
        <v>916</v>
      </c>
      <c r="K394" s="4" t="s">
        <v>21</v>
      </c>
      <c r="L394" s="18">
        <v>2020</v>
      </c>
      <c r="M394" s="22" t="s">
        <v>43</v>
      </c>
      <c r="N394" s="7" t="s">
        <v>23</v>
      </c>
      <c r="P394" s="8" t="s">
        <v>43</v>
      </c>
    </row>
    <row r="395" spans="2:16" ht="13.5" customHeight="1">
      <c r="B395" s="24" t="s">
        <v>1010</v>
      </c>
      <c r="C395" s="24" t="s">
        <v>15</v>
      </c>
      <c r="D395" s="24" t="s">
        <v>16</v>
      </c>
      <c r="E395" s="25" t="s">
        <v>1011</v>
      </c>
      <c r="F395" s="20" t="s">
        <v>18</v>
      </c>
      <c r="G395" s="24" t="s">
        <v>303</v>
      </c>
      <c r="H395" s="24" t="s">
        <v>122</v>
      </c>
      <c r="I395" s="24"/>
      <c r="J395" s="24" t="s">
        <v>1012</v>
      </c>
      <c r="K395" s="9" t="s">
        <v>21</v>
      </c>
      <c r="L395" s="24">
        <v>2020</v>
      </c>
      <c r="M395" s="24" t="s">
        <v>22</v>
      </c>
      <c r="N395" s="7" t="s">
        <v>23</v>
      </c>
      <c r="P395" s="8" t="s">
        <v>24</v>
      </c>
    </row>
    <row r="396" spans="2:16" ht="13.5" customHeight="1">
      <c r="B396" s="22" t="s">
        <v>1013</v>
      </c>
      <c r="C396" s="18" t="s">
        <v>15</v>
      </c>
      <c r="D396" s="22" t="s">
        <v>16</v>
      </c>
      <c r="E396" s="19" t="s">
        <v>1014</v>
      </c>
      <c r="F396" s="22" t="s">
        <v>18</v>
      </c>
      <c r="G396" s="22" t="s">
        <v>303</v>
      </c>
      <c r="H396" s="22" t="s">
        <v>575</v>
      </c>
      <c r="I396" s="18"/>
      <c r="J396" s="22" t="s">
        <v>946</v>
      </c>
      <c r="K396" s="4" t="s">
        <v>21</v>
      </c>
      <c r="L396" s="18">
        <v>2020</v>
      </c>
      <c r="M396" s="22" t="s">
        <v>896</v>
      </c>
      <c r="N396" s="7" t="s">
        <v>23</v>
      </c>
      <c r="P396" s="8" t="s">
        <v>896</v>
      </c>
    </row>
    <row r="397" spans="2:16" ht="13.5" customHeight="1">
      <c r="B397" s="24" t="s">
        <v>1015</v>
      </c>
      <c r="C397" s="20" t="s">
        <v>15</v>
      </c>
      <c r="D397" s="24" t="s">
        <v>16</v>
      </c>
      <c r="E397" s="21" t="s">
        <v>1016</v>
      </c>
      <c r="F397" s="24" t="s">
        <v>18</v>
      </c>
      <c r="G397" s="24" t="s">
        <v>303</v>
      </c>
      <c r="H397" s="24" t="s">
        <v>575</v>
      </c>
      <c r="I397" s="20"/>
      <c r="J397" s="24" t="s">
        <v>1017</v>
      </c>
      <c r="K397" s="9" t="s">
        <v>21</v>
      </c>
      <c r="L397" s="20">
        <v>2020</v>
      </c>
      <c r="M397" s="24" t="s">
        <v>22</v>
      </c>
      <c r="N397" s="7" t="s">
        <v>23</v>
      </c>
      <c r="P397" s="8" t="s">
        <v>24</v>
      </c>
    </row>
    <row r="398" spans="2:16" ht="13.5" customHeight="1">
      <c r="B398" s="22" t="s">
        <v>1018</v>
      </c>
      <c r="C398" s="18" t="s">
        <v>15</v>
      </c>
      <c r="D398" s="22" t="s">
        <v>16</v>
      </c>
      <c r="E398" s="19" t="s">
        <v>1019</v>
      </c>
      <c r="F398" s="22" t="s">
        <v>18</v>
      </c>
      <c r="G398" s="22" t="s">
        <v>31</v>
      </c>
      <c r="H398" s="22" t="s">
        <v>1020</v>
      </c>
      <c r="I398" s="18"/>
      <c r="J398" s="22" t="s">
        <v>1021</v>
      </c>
      <c r="K398" s="4" t="s">
        <v>21</v>
      </c>
      <c r="L398" s="18">
        <v>2020</v>
      </c>
      <c r="M398" s="22" t="s">
        <v>22</v>
      </c>
      <c r="N398" s="7" t="s">
        <v>23</v>
      </c>
      <c r="P398" s="8" t="s">
        <v>24</v>
      </c>
    </row>
    <row r="399" spans="2:16" ht="13.5" customHeight="1">
      <c r="B399" s="24" t="s">
        <v>1022</v>
      </c>
      <c r="C399" s="20" t="s">
        <v>15</v>
      </c>
      <c r="D399" s="24" t="s">
        <v>16</v>
      </c>
      <c r="E399" s="21" t="s">
        <v>1023</v>
      </c>
      <c r="F399" s="24" t="s">
        <v>18</v>
      </c>
      <c r="G399" s="24" t="s">
        <v>31</v>
      </c>
      <c r="H399" s="24" t="s">
        <v>1003</v>
      </c>
      <c r="I399" s="20"/>
      <c r="J399" s="24" t="s">
        <v>979</v>
      </c>
      <c r="K399" s="9" t="s">
        <v>21</v>
      </c>
      <c r="L399" s="20">
        <v>2020</v>
      </c>
      <c r="M399" s="24" t="s">
        <v>22</v>
      </c>
      <c r="N399" s="7" t="s">
        <v>23</v>
      </c>
      <c r="P399" s="8" t="s">
        <v>24</v>
      </c>
    </row>
    <row r="400" spans="2:16" ht="13.5" customHeight="1">
      <c r="B400" s="22" t="s">
        <v>1024</v>
      </c>
      <c r="C400" s="18" t="s">
        <v>15</v>
      </c>
      <c r="D400" s="22" t="s">
        <v>16</v>
      </c>
      <c r="E400" s="19" t="s">
        <v>1025</v>
      </c>
      <c r="F400" s="22" t="s">
        <v>18</v>
      </c>
      <c r="G400" s="22" t="s">
        <v>303</v>
      </c>
      <c r="H400" s="22" t="s">
        <v>122</v>
      </c>
      <c r="I400" s="18"/>
      <c r="J400" s="22" t="s">
        <v>1026</v>
      </c>
      <c r="K400" s="4" t="s">
        <v>21</v>
      </c>
      <c r="L400" s="18">
        <v>2020</v>
      </c>
      <c r="M400" s="22" t="s">
        <v>43</v>
      </c>
      <c r="N400" s="7" t="s">
        <v>23</v>
      </c>
      <c r="P400" s="8" t="s">
        <v>43</v>
      </c>
    </row>
    <row r="401" spans="2:16" ht="13.5" customHeight="1">
      <c r="B401" s="24" t="s">
        <v>1027</v>
      </c>
      <c r="C401" s="20" t="s">
        <v>15</v>
      </c>
      <c r="D401" s="24" t="s">
        <v>16</v>
      </c>
      <c r="E401" s="21" t="s">
        <v>942</v>
      </c>
      <c r="F401" s="24" t="s">
        <v>18</v>
      </c>
      <c r="G401" s="9" t="s">
        <v>129</v>
      </c>
      <c r="H401" s="24" t="s">
        <v>130</v>
      </c>
      <c r="I401" s="20"/>
      <c r="J401" s="24" t="s">
        <v>1028</v>
      </c>
      <c r="K401" s="9" t="s">
        <v>21</v>
      </c>
      <c r="L401" s="20">
        <v>2020</v>
      </c>
      <c r="M401" s="24" t="s">
        <v>22</v>
      </c>
      <c r="N401" s="7" t="s">
        <v>23</v>
      </c>
      <c r="P401" s="8" t="s">
        <v>24</v>
      </c>
    </row>
    <row r="402" spans="2:16" ht="13.5" customHeight="1">
      <c r="B402" s="22" t="s">
        <v>1029</v>
      </c>
      <c r="C402" s="18" t="s">
        <v>15</v>
      </c>
      <c r="D402" s="22" t="s">
        <v>16</v>
      </c>
      <c r="E402" s="19" t="s">
        <v>1030</v>
      </c>
      <c r="F402" s="22" t="s">
        <v>18</v>
      </c>
      <c r="G402" s="4" t="s">
        <v>129</v>
      </c>
      <c r="H402" s="22" t="s">
        <v>130</v>
      </c>
      <c r="I402" s="18"/>
      <c r="J402" s="22" t="s">
        <v>1031</v>
      </c>
      <c r="K402" s="4" t="s">
        <v>21</v>
      </c>
      <c r="L402" s="18">
        <v>2020</v>
      </c>
      <c r="M402" s="22" t="s">
        <v>22</v>
      </c>
      <c r="N402" s="7" t="s">
        <v>23</v>
      </c>
      <c r="P402" s="8" t="s">
        <v>24</v>
      </c>
    </row>
    <row r="403" spans="2:16" ht="13.5" customHeight="1">
      <c r="B403" s="24" t="s">
        <v>1032</v>
      </c>
      <c r="C403" s="20" t="s">
        <v>15</v>
      </c>
      <c r="D403" s="24" t="s">
        <v>16</v>
      </c>
      <c r="E403" s="21" t="s">
        <v>948</v>
      </c>
      <c r="F403" s="24" t="s">
        <v>18</v>
      </c>
      <c r="G403" s="9" t="s">
        <v>129</v>
      </c>
      <c r="H403" s="24" t="s">
        <v>130</v>
      </c>
      <c r="I403" s="20"/>
      <c r="J403" s="24" t="s">
        <v>1033</v>
      </c>
      <c r="K403" s="9" t="s">
        <v>21</v>
      </c>
      <c r="L403" s="20">
        <v>2020</v>
      </c>
      <c r="M403" s="24" t="s">
        <v>22</v>
      </c>
      <c r="N403" s="7" t="s">
        <v>23</v>
      </c>
      <c r="P403" s="8" t="s">
        <v>22</v>
      </c>
    </row>
    <row r="404" spans="2:16" ht="13.5" customHeight="1">
      <c r="B404" s="22" t="s">
        <v>1034</v>
      </c>
      <c r="C404" s="18" t="s">
        <v>15</v>
      </c>
      <c r="D404" s="22" t="s">
        <v>16</v>
      </c>
      <c r="E404" s="19" t="s">
        <v>1035</v>
      </c>
      <c r="F404" s="22" t="s">
        <v>18</v>
      </c>
      <c r="G404" s="4" t="s">
        <v>109</v>
      </c>
      <c r="H404" s="22" t="s">
        <v>1036</v>
      </c>
      <c r="I404" s="18"/>
      <c r="J404" s="22" t="s">
        <v>908</v>
      </c>
      <c r="K404" s="4" t="s">
        <v>21</v>
      </c>
      <c r="L404" s="18">
        <v>2020</v>
      </c>
      <c r="M404" s="22" t="s">
        <v>22</v>
      </c>
      <c r="N404" s="7" t="s">
        <v>23</v>
      </c>
      <c r="P404" s="8" t="s">
        <v>24</v>
      </c>
    </row>
    <row r="405" spans="2:16" ht="13.5" customHeight="1">
      <c r="B405" s="24" t="s">
        <v>1037</v>
      </c>
      <c r="C405" s="20" t="s">
        <v>15</v>
      </c>
      <c r="D405" s="24" t="s">
        <v>16</v>
      </c>
      <c r="E405" s="21" t="s">
        <v>1038</v>
      </c>
      <c r="F405" s="24" t="s">
        <v>18</v>
      </c>
      <c r="G405" s="24" t="s">
        <v>71</v>
      </c>
      <c r="H405" s="24" t="s">
        <v>281</v>
      </c>
      <c r="I405" s="20"/>
      <c r="J405" s="24" t="s">
        <v>1039</v>
      </c>
      <c r="K405" s="9" t="s">
        <v>21</v>
      </c>
      <c r="L405" s="20">
        <v>2020</v>
      </c>
      <c r="M405" s="24" t="s">
        <v>22</v>
      </c>
      <c r="N405" s="7" t="s">
        <v>23</v>
      </c>
      <c r="P405" s="8" t="s">
        <v>24</v>
      </c>
    </row>
    <row r="406" spans="2:16" ht="13.5" customHeight="1">
      <c r="B406" s="22" t="s">
        <v>1040</v>
      </c>
      <c r="C406" s="18" t="s">
        <v>15</v>
      </c>
      <c r="D406" s="22" t="s">
        <v>16</v>
      </c>
      <c r="E406" s="19" t="s">
        <v>1041</v>
      </c>
      <c r="F406" s="22" t="s">
        <v>18</v>
      </c>
      <c r="G406" s="22" t="s">
        <v>303</v>
      </c>
      <c r="H406" s="22" t="s">
        <v>122</v>
      </c>
      <c r="I406" s="18"/>
      <c r="J406" s="22" t="s">
        <v>1042</v>
      </c>
      <c r="K406" s="4" t="s">
        <v>21</v>
      </c>
      <c r="L406" s="18">
        <v>2020</v>
      </c>
      <c r="M406" s="22" t="s">
        <v>43</v>
      </c>
      <c r="N406" s="7" t="s">
        <v>23</v>
      </c>
      <c r="P406" s="8" t="s">
        <v>43</v>
      </c>
    </row>
    <row r="407" spans="2:16" ht="13.5" customHeight="1">
      <c r="B407" s="24" t="s">
        <v>1043</v>
      </c>
      <c r="C407" s="20" t="s">
        <v>15</v>
      </c>
      <c r="D407" s="24" t="s">
        <v>16</v>
      </c>
      <c r="E407" s="21" t="s">
        <v>1044</v>
      </c>
      <c r="F407" s="24" t="s">
        <v>18</v>
      </c>
      <c r="G407" s="24" t="s">
        <v>71</v>
      </c>
      <c r="H407" s="24" t="s">
        <v>171</v>
      </c>
      <c r="I407" s="20"/>
      <c r="J407" s="24" t="s">
        <v>110</v>
      </c>
      <c r="K407" s="9" t="s">
        <v>21</v>
      </c>
      <c r="L407" s="20">
        <v>2020</v>
      </c>
      <c r="M407" s="24" t="s">
        <v>24</v>
      </c>
      <c r="N407" s="7" t="s">
        <v>23</v>
      </c>
      <c r="P407" s="8" t="s">
        <v>24</v>
      </c>
    </row>
    <row r="408" spans="2:16" ht="13.5" customHeight="1">
      <c r="B408" s="22" t="s">
        <v>1045</v>
      </c>
      <c r="C408" s="18" t="s">
        <v>15</v>
      </c>
      <c r="D408" s="22" t="s">
        <v>16</v>
      </c>
      <c r="E408" s="19" t="s">
        <v>1046</v>
      </c>
      <c r="F408" s="22" t="s">
        <v>18</v>
      </c>
      <c r="G408" s="22" t="s">
        <v>71</v>
      </c>
      <c r="H408" s="22" t="s">
        <v>281</v>
      </c>
      <c r="I408" s="18"/>
      <c r="J408" s="22" t="s">
        <v>1004</v>
      </c>
      <c r="K408" s="4" t="s">
        <v>21</v>
      </c>
      <c r="L408" s="18">
        <v>2020</v>
      </c>
      <c r="M408" s="22" t="s">
        <v>24</v>
      </c>
      <c r="N408" s="7" t="s">
        <v>23</v>
      </c>
      <c r="P408" s="8" t="s">
        <v>24</v>
      </c>
    </row>
    <row r="409" spans="2:16" ht="13.5" customHeight="1">
      <c r="B409" s="24" t="s">
        <v>1047</v>
      </c>
      <c r="C409" s="20" t="s">
        <v>15</v>
      </c>
      <c r="D409" s="24" t="s">
        <v>16</v>
      </c>
      <c r="E409" s="21" t="s">
        <v>1048</v>
      </c>
      <c r="F409" s="24" t="s">
        <v>18</v>
      </c>
      <c r="G409" s="24" t="s">
        <v>303</v>
      </c>
      <c r="H409" s="24" t="s">
        <v>575</v>
      </c>
      <c r="I409" s="20"/>
      <c r="J409" s="24" t="s">
        <v>1049</v>
      </c>
      <c r="K409" s="9" t="s">
        <v>21</v>
      </c>
      <c r="L409" s="20">
        <v>2020</v>
      </c>
      <c r="M409" s="24" t="s">
        <v>43</v>
      </c>
      <c r="N409" s="7" t="s">
        <v>23</v>
      </c>
      <c r="P409" s="8" t="s">
        <v>43</v>
      </c>
    </row>
    <row r="410" spans="2:16" ht="13.5" customHeight="1">
      <c r="B410" s="22" t="s">
        <v>1050</v>
      </c>
      <c r="C410" s="18" t="s">
        <v>15</v>
      </c>
      <c r="D410" s="22" t="s">
        <v>16</v>
      </c>
      <c r="E410" s="19" t="s">
        <v>1051</v>
      </c>
      <c r="F410" s="22" t="s">
        <v>18</v>
      </c>
      <c r="G410" s="22" t="s">
        <v>303</v>
      </c>
      <c r="H410" s="22" t="s">
        <v>122</v>
      </c>
      <c r="I410" s="18"/>
      <c r="J410" s="22" t="s">
        <v>1052</v>
      </c>
      <c r="K410" s="4" t="s">
        <v>21</v>
      </c>
      <c r="L410" s="18">
        <v>2020</v>
      </c>
      <c r="M410" s="22" t="s">
        <v>24</v>
      </c>
      <c r="N410" s="7" t="s">
        <v>23</v>
      </c>
      <c r="P410" s="8" t="s">
        <v>24</v>
      </c>
    </row>
    <row r="411" spans="2:16" ht="13.5" customHeight="1">
      <c r="B411" s="24" t="s">
        <v>1053</v>
      </c>
      <c r="C411" s="20" t="s">
        <v>15</v>
      </c>
      <c r="D411" s="24" t="s">
        <v>16</v>
      </c>
      <c r="E411" s="21" t="s">
        <v>986</v>
      </c>
      <c r="F411" s="24" t="s">
        <v>18</v>
      </c>
      <c r="G411" s="24" t="s">
        <v>71</v>
      </c>
      <c r="H411" s="24" t="s">
        <v>281</v>
      </c>
      <c r="I411" s="20"/>
      <c r="J411" s="24" t="s">
        <v>972</v>
      </c>
      <c r="K411" s="9" t="s">
        <v>21</v>
      </c>
      <c r="L411" s="20">
        <v>2020</v>
      </c>
      <c r="M411" s="24" t="s">
        <v>24</v>
      </c>
      <c r="N411" s="7" t="s">
        <v>23</v>
      </c>
      <c r="P411" s="8" t="s">
        <v>24</v>
      </c>
    </row>
    <row r="412" spans="2:16" ht="13.5" customHeight="1">
      <c r="B412" s="22" t="s">
        <v>1054</v>
      </c>
      <c r="C412" s="18" t="s">
        <v>15</v>
      </c>
      <c r="D412" s="22" t="s">
        <v>16</v>
      </c>
      <c r="E412" s="19" t="s">
        <v>1055</v>
      </c>
      <c r="F412" s="22" t="s">
        <v>18</v>
      </c>
      <c r="G412" s="22" t="s">
        <v>303</v>
      </c>
      <c r="H412" s="22" t="s">
        <v>575</v>
      </c>
      <c r="I412" s="18"/>
      <c r="J412" s="22" t="s">
        <v>993</v>
      </c>
      <c r="K412" s="4" t="s">
        <v>21</v>
      </c>
      <c r="L412" s="18">
        <v>2020</v>
      </c>
      <c r="M412" s="22" t="s">
        <v>22</v>
      </c>
      <c r="N412" s="7" t="s">
        <v>23</v>
      </c>
      <c r="P412" s="8" t="s">
        <v>24</v>
      </c>
    </row>
    <row r="413" spans="2:16" ht="13.5" customHeight="1">
      <c r="B413" s="24" t="s">
        <v>1056</v>
      </c>
      <c r="C413" s="20" t="s">
        <v>15</v>
      </c>
      <c r="D413" s="24" t="s">
        <v>16</v>
      </c>
      <c r="E413" s="21" t="s">
        <v>1057</v>
      </c>
      <c r="F413" s="24" t="s">
        <v>18</v>
      </c>
      <c r="G413" s="24" t="s">
        <v>31</v>
      </c>
      <c r="H413" s="24" t="s">
        <v>922</v>
      </c>
      <c r="I413" s="20"/>
      <c r="J413" s="24" t="s">
        <v>1058</v>
      </c>
      <c r="K413" s="9" t="s">
        <v>21</v>
      </c>
      <c r="L413" s="20">
        <v>2020</v>
      </c>
      <c r="M413" s="24" t="s">
        <v>22</v>
      </c>
      <c r="N413" s="7" t="s">
        <v>23</v>
      </c>
      <c r="P413" s="8" t="s">
        <v>24</v>
      </c>
    </row>
    <row r="414" spans="2:16" ht="13.5" customHeight="1">
      <c r="B414" s="22" t="s">
        <v>1059</v>
      </c>
      <c r="C414" s="18" t="s">
        <v>15</v>
      </c>
      <c r="D414" s="22" t="s">
        <v>16</v>
      </c>
      <c r="E414" s="19" t="s">
        <v>1060</v>
      </c>
      <c r="F414" s="22" t="s">
        <v>18</v>
      </c>
      <c r="G414" s="22" t="s">
        <v>303</v>
      </c>
      <c r="H414" s="22" t="s">
        <v>575</v>
      </c>
      <c r="I414" s="18"/>
      <c r="J414" s="22" t="s">
        <v>1061</v>
      </c>
      <c r="K414" s="4" t="s">
        <v>21</v>
      </c>
      <c r="L414" s="18">
        <v>2020</v>
      </c>
      <c r="M414" s="22" t="s">
        <v>22</v>
      </c>
      <c r="N414" s="7" t="s">
        <v>23</v>
      </c>
      <c r="P414" s="8" t="s">
        <v>24</v>
      </c>
    </row>
    <row r="415" spans="2:16" ht="13.5" customHeight="1">
      <c r="B415" s="24" t="s">
        <v>1062</v>
      </c>
      <c r="C415" s="20" t="s">
        <v>15</v>
      </c>
      <c r="D415" s="24" t="s">
        <v>16</v>
      </c>
      <c r="E415" s="21" t="s">
        <v>1055</v>
      </c>
      <c r="F415" s="24" t="s">
        <v>18</v>
      </c>
      <c r="G415" s="24" t="s">
        <v>303</v>
      </c>
      <c r="H415" s="24" t="s">
        <v>575</v>
      </c>
      <c r="I415" s="20"/>
      <c r="J415" s="24" t="s">
        <v>1063</v>
      </c>
      <c r="K415" s="9" t="s">
        <v>21</v>
      </c>
      <c r="L415" s="20">
        <v>2020</v>
      </c>
      <c r="M415" s="24" t="s">
        <v>22</v>
      </c>
      <c r="N415" s="7" t="s">
        <v>23</v>
      </c>
      <c r="P415" s="8" t="s">
        <v>24</v>
      </c>
    </row>
    <row r="416" spans="2:16" ht="13.5" customHeight="1">
      <c r="B416" s="22" t="s">
        <v>1064</v>
      </c>
      <c r="C416" s="18" t="s">
        <v>15</v>
      </c>
      <c r="D416" s="22" t="s">
        <v>16</v>
      </c>
      <c r="E416" s="19" t="s">
        <v>1065</v>
      </c>
      <c r="F416" s="22" t="s">
        <v>18</v>
      </c>
      <c r="G416" s="22" t="s">
        <v>303</v>
      </c>
      <c r="H416" s="22" t="s">
        <v>122</v>
      </c>
      <c r="I416" s="18"/>
      <c r="J416" s="22" t="s">
        <v>1066</v>
      </c>
      <c r="K416" s="4" t="s">
        <v>21</v>
      </c>
      <c r="L416" s="18">
        <v>2020</v>
      </c>
      <c r="M416" s="22" t="s">
        <v>22</v>
      </c>
      <c r="N416" s="7" t="s">
        <v>23</v>
      </c>
      <c r="P416" s="8" t="s">
        <v>24</v>
      </c>
    </row>
    <row r="417" spans="2:16" ht="13.5" customHeight="1">
      <c r="B417" s="24" t="s">
        <v>1067</v>
      </c>
      <c r="C417" s="20" t="s">
        <v>15</v>
      </c>
      <c r="D417" s="24" t="s">
        <v>16</v>
      </c>
      <c r="E417" s="21" t="s">
        <v>880</v>
      </c>
      <c r="F417" s="24" t="s">
        <v>18</v>
      </c>
      <c r="G417" s="24" t="s">
        <v>419</v>
      </c>
      <c r="H417" s="24" t="s">
        <v>419</v>
      </c>
      <c r="I417" s="20"/>
      <c r="J417" s="24" t="s">
        <v>1068</v>
      </c>
      <c r="K417" s="9" t="s">
        <v>21</v>
      </c>
      <c r="L417" s="20">
        <v>2020</v>
      </c>
      <c r="M417" s="24" t="s">
        <v>22</v>
      </c>
      <c r="N417" s="7" t="s">
        <v>23</v>
      </c>
      <c r="P417" s="8" t="s">
        <v>24</v>
      </c>
    </row>
    <row r="418" spans="2:16" ht="13.5" customHeight="1">
      <c r="B418" s="22" t="s">
        <v>1069</v>
      </c>
      <c r="C418" s="18" t="s">
        <v>15</v>
      </c>
      <c r="D418" s="22" t="s">
        <v>16</v>
      </c>
      <c r="E418" s="19" t="s">
        <v>1070</v>
      </c>
      <c r="F418" s="22" t="s">
        <v>18</v>
      </c>
      <c r="G418" s="4" t="s">
        <v>129</v>
      </c>
      <c r="H418" s="22" t="s">
        <v>130</v>
      </c>
      <c r="I418" s="18"/>
      <c r="J418" s="22" t="s">
        <v>1071</v>
      </c>
      <c r="K418" s="4" t="s">
        <v>21</v>
      </c>
      <c r="L418" s="18">
        <v>2020</v>
      </c>
      <c r="M418" s="22" t="s">
        <v>22</v>
      </c>
      <c r="N418" s="7" t="s">
        <v>23</v>
      </c>
      <c r="P418" s="8" t="s">
        <v>24</v>
      </c>
    </row>
    <row r="419" spans="2:16" ht="13.5" customHeight="1">
      <c r="B419" s="24" t="s">
        <v>1072</v>
      </c>
      <c r="C419" s="20" t="s">
        <v>15</v>
      </c>
      <c r="D419" s="24" t="s">
        <v>16</v>
      </c>
      <c r="E419" s="21" t="s">
        <v>1073</v>
      </c>
      <c r="F419" s="24" t="s">
        <v>18</v>
      </c>
      <c r="G419" s="24" t="s">
        <v>71</v>
      </c>
      <c r="H419" s="24" t="s">
        <v>105</v>
      </c>
      <c r="I419" s="20"/>
      <c r="J419" s="24" t="s">
        <v>1074</v>
      </c>
      <c r="K419" s="9" t="s">
        <v>21</v>
      </c>
      <c r="L419" s="20">
        <v>2020</v>
      </c>
      <c r="M419" s="24" t="s">
        <v>24</v>
      </c>
      <c r="N419" s="7" t="s">
        <v>23</v>
      </c>
      <c r="P419" s="8" t="s">
        <v>24</v>
      </c>
    </row>
    <row r="420" spans="2:16" ht="13.5" customHeight="1">
      <c r="B420" s="22" t="s">
        <v>1075</v>
      </c>
      <c r="C420" s="18" t="s">
        <v>15</v>
      </c>
      <c r="D420" s="22" t="s">
        <v>16</v>
      </c>
      <c r="E420" s="19" t="s">
        <v>1076</v>
      </c>
      <c r="F420" s="22" t="s">
        <v>18</v>
      </c>
      <c r="G420" s="4" t="s">
        <v>129</v>
      </c>
      <c r="H420" s="22" t="s">
        <v>130</v>
      </c>
      <c r="I420" s="18"/>
      <c r="J420" s="22" t="s">
        <v>1077</v>
      </c>
      <c r="K420" s="4" t="s">
        <v>21</v>
      </c>
      <c r="L420" s="18">
        <v>2020</v>
      </c>
      <c r="M420" s="22" t="s">
        <v>22</v>
      </c>
      <c r="N420" s="7" t="s">
        <v>23</v>
      </c>
      <c r="P420" s="8" t="s">
        <v>22</v>
      </c>
    </row>
    <row r="421" spans="2:16" ht="13.5" customHeight="1">
      <c r="B421" s="24" t="s">
        <v>1078</v>
      </c>
      <c r="C421" s="20" t="s">
        <v>15</v>
      </c>
      <c r="D421" s="24" t="s">
        <v>16</v>
      </c>
      <c r="E421" s="21" t="s">
        <v>971</v>
      </c>
      <c r="F421" s="24" t="s">
        <v>18</v>
      </c>
      <c r="G421" s="9" t="s">
        <v>109</v>
      </c>
      <c r="H421" s="24" t="s">
        <v>1036</v>
      </c>
      <c r="I421" s="20"/>
      <c r="J421" s="24" t="s">
        <v>1079</v>
      </c>
      <c r="K421" s="9" t="s">
        <v>21</v>
      </c>
      <c r="L421" s="20">
        <v>2020</v>
      </c>
      <c r="M421" s="24" t="s">
        <v>22</v>
      </c>
      <c r="N421" s="7" t="s">
        <v>23</v>
      </c>
      <c r="P421" s="8" t="s">
        <v>24</v>
      </c>
    </row>
    <row r="422" spans="2:16" ht="13.5" customHeight="1">
      <c r="B422" s="22" t="s">
        <v>1080</v>
      </c>
      <c r="C422" s="18" t="s">
        <v>15</v>
      </c>
      <c r="D422" s="22" t="s">
        <v>16</v>
      </c>
      <c r="E422" s="19" t="s">
        <v>1081</v>
      </c>
      <c r="F422" s="22" t="s">
        <v>18</v>
      </c>
      <c r="G422" s="22" t="s">
        <v>71</v>
      </c>
      <c r="H422" s="22" t="s">
        <v>281</v>
      </c>
      <c r="I422" s="18"/>
      <c r="J422" s="22" t="s">
        <v>1082</v>
      </c>
      <c r="K422" s="4" t="s">
        <v>21</v>
      </c>
      <c r="L422" s="18">
        <v>2020</v>
      </c>
      <c r="M422" s="22" t="s">
        <v>24</v>
      </c>
      <c r="N422" s="7" t="s">
        <v>23</v>
      </c>
      <c r="P422" s="8" t="s">
        <v>24</v>
      </c>
    </row>
    <row r="423" spans="2:16" ht="13.5" customHeight="1">
      <c r="B423" s="24" t="s">
        <v>1083</v>
      </c>
      <c r="C423" s="20" t="s">
        <v>15</v>
      </c>
      <c r="D423" s="24" t="s">
        <v>16</v>
      </c>
      <c r="E423" s="21" t="s">
        <v>1081</v>
      </c>
      <c r="F423" s="24" t="s">
        <v>18</v>
      </c>
      <c r="G423" s="24" t="s">
        <v>31</v>
      </c>
      <c r="H423" s="24" t="s">
        <v>1020</v>
      </c>
      <c r="I423" s="20"/>
      <c r="J423" s="24" t="s">
        <v>1084</v>
      </c>
      <c r="K423" s="9" t="s">
        <v>21</v>
      </c>
      <c r="L423" s="20">
        <v>2020</v>
      </c>
      <c r="M423" s="24" t="s">
        <v>24</v>
      </c>
      <c r="N423" s="7" t="s">
        <v>23</v>
      </c>
      <c r="P423" s="8" t="s">
        <v>24</v>
      </c>
    </row>
    <row r="424" spans="2:16" ht="13.5" customHeight="1">
      <c r="B424" s="22" t="s">
        <v>1085</v>
      </c>
      <c r="C424" s="18" t="s">
        <v>15</v>
      </c>
      <c r="D424" s="22" t="s">
        <v>16</v>
      </c>
      <c r="E424" s="19" t="s">
        <v>1086</v>
      </c>
      <c r="F424" s="22" t="s">
        <v>18</v>
      </c>
      <c r="G424" s="4" t="s">
        <v>109</v>
      </c>
      <c r="H424" s="22" t="s">
        <v>1036</v>
      </c>
      <c r="I424" s="18"/>
      <c r="J424" s="22" t="s">
        <v>1079</v>
      </c>
      <c r="K424" s="4" t="s">
        <v>21</v>
      </c>
      <c r="L424" s="18">
        <v>2020</v>
      </c>
      <c r="M424" s="22" t="s">
        <v>22</v>
      </c>
      <c r="N424" s="7" t="s">
        <v>23</v>
      </c>
      <c r="P424" s="8" t="s">
        <v>24</v>
      </c>
    </row>
    <row r="425" spans="2:16" ht="13.5" customHeight="1">
      <c r="B425" s="24" t="s">
        <v>1087</v>
      </c>
      <c r="C425" s="20" t="s">
        <v>15</v>
      </c>
      <c r="D425" s="24" t="s">
        <v>16</v>
      </c>
      <c r="E425" s="21" t="s">
        <v>969</v>
      </c>
      <c r="F425" s="24" t="s">
        <v>18</v>
      </c>
      <c r="G425" s="9" t="s">
        <v>129</v>
      </c>
      <c r="H425" s="24" t="s">
        <v>130</v>
      </c>
      <c r="I425" s="20"/>
      <c r="J425" s="24" t="s">
        <v>1088</v>
      </c>
      <c r="K425" s="9" t="s">
        <v>21</v>
      </c>
      <c r="L425" s="20">
        <v>2020</v>
      </c>
      <c r="M425" s="24" t="s">
        <v>22</v>
      </c>
      <c r="N425" s="7" t="s">
        <v>23</v>
      </c>
      <c r="P425" s="8" t="s">
        <v>24</v>
      </c>
    </row>
    <row r="426" spans="2:16" ht="13.5" customHeight="1">
      <c r="B426" s="22" t="s">
        <v>1089</v>
      </c>
      <c r="C426" s="18" t="s">
        <v>15</v>
      </c>
      <c r="D426" s="22" t="s">
        <v>16</v>
      </c>
      <c r="E426" s="19" t="s">
        <v>1090</v>
      </c>
      <c r="F426" s="22" t="s">
        <v>18</v>
      </c>
      <c r="G426" s="22" t="s">
        <v>71</v>
      </c>
      <c r="H426" s="22" t="s">
        <v>281</v>
      </c>
      <c r="I426" s="18"/>
      <c r="J426" s="22" t="s">
        <v>1091</v>
      </c>
      <c r="K426" s="4" t="s">
        <v>21</v>
      </c>
      <c r="L426" s="18">
        <v>2020</v>
      </c>
      <c r="M426" s="22" t="s">
        <v>24</v>
      </c>
      <c r="N426" s="7" t="s">
        <v>23</v>
      </c>
      <c r="P426" s="8" t="s">
        <v>24</v>
      </c>
    </row>
    <row r="427" spans="2:16" ht="13.5" customHeight="1">
      <c r="B427" s="24" t="s">
        <v>1092</v>
      </c>
      <c r="C427" s="20" t="s">
        <v>15</v>
      </c>
      <c r="D427" s="24" t="s">
        <v>16</v>
      </c>
      <c r="E427" s="21" t="s">
        <v>1093</v>
      </c>
      <c r="F427" s="24" t="s">
        <v>18</v>
      </c>
      <c r="G427" s="9" t="s">
        <v>109</v>
      </c>
      <c r="H427" s="24" t="s">
        <v>334</v>
      </c>
      <c r="I427" s="20"/>
      <c r="J427" s="24" t="s">
        <v>1066</v>
      </c>
      <c r="K427" s="9" t="s">
        <v>21</v>
      </c>
      <c r="L427" s="20">
        <v>2020</v>
      </c>
      <c r="M427" s="24" t="s">
        <v>24</v>
      </c>
      <c r="N427" s="7" t="s">
        <v>23</v>
      </c>
      <c r="P427" s="8" t="s">
        <v>24</v>
      </c>
    </row>
    <row r="428" spans="2:16" ht="13.5" customHeight="1">
      <c r="B428" s="22" t="s">
        <v>1094</v>
      </c>
      <c r="C428" s="18" t="s">
        <v>15</v>
      </c>
      <c r="D428" s="22" t="s">
        <v>16</v>
      </c>
      <c r="E428" s="19" t="s">
        <v>1095</v>
      </c>
      <c r="F428" s="22" t="s">
        <v>18</v>
      </c>
      <c r="G428" s="4" t="s">
        <v>109</v>
      </c>
      <c r="H428" s="22" t="s">
        <v>1036</v>
      </c>
      <c r="I428" s="18"/>
      <c r="J428" s="22" t="s">
        <v>1082</v>
      </c>
      <c r="K428" s="4" t="s">
        <v>21</v>
      </c>
      <c r="L428" s="18">
        <v>2020</v>
      </c>
      <c r="M428" s="22" t="s">
        <v>22</v>
      </c>
      <c r="N428" s="7" t="s">
        <v>23</v>
      </c>
      <c r="P428" s="8" t="s">
        <v>24</v>
      </c>
    </row>
    <row r="429" spans="2:16" ht="13.5" customHeight="1">
      <c r="B429" s="24" t="s">
        <v>1096</v>
      </c>
      <c r="C429" s="20" t="s">
        <v>15</v>
      </c>
      <c r="D429" s="24" t="s">
        <v>16</v>
      </c>
      <c r="E429" s="21" t="s">
        <v>942</v>
      </c>
      <c r="F429" s="24" t="s">
        <v>18</v>
      </c>
      <c r="G429" s="9" t="s">
        <v>129</v>
      </c>
      <c r="H429" s="24" t="s">
        <v>130</v>
      </c>
      <c r="I429" s="20"/>
      <c r="J429" s="24" t="s">
        <v>987</v>
      </c>
      <c r="K429" s="9" t="s">
        <v>21</v>
      </c>
      <c r="L429" s="20">
        <v>2020</v>
      </c>
      <c r="M429" s="24" t="s">
        <v>43</v>
      </c>
      <c r="N429" s="7" t="s">
        <v>23</v>
      </c>
      <c r="P429" s="8" t="s">
        <v>43</v>
      </c>
    </row>
    <row r="430" spans="2:16" ht="13.5" customHeight="1">
      <c r="B430" s="22" t="s">
        <v>1097</v>
      </c>
      <c r="C430" s="18" t="s">
        <v>15</v>
      </c>
      <c r="D430" s="22" t="s">
        <v>16</v>
      </c>
      <c r="E430" s="19" t="s">
        <v>1093</v>
      </c>
      <c r="F430" s="22" t="s">
        <v>18</v>
      </c>
      <c r="G430" s="4" t="s">
        <v>109</v>
      </c>
      <c r="H430" s="22" t="s">
        <v>334</v>
      </c>
      <c r="I430" s="18"/>
      <c r="J430" s="22" t="s">
        <v>1098</v>
      </c>
      <c r="K430" s="4" t="s">
        <v>21</v>
      </c>
      <c r="L430" s="18">
        <v>2020</v>
      </c>
      <c r="M430" s="22" t="s">
        <v>24</v>
      </c>
      <c r="N430" s="7" t="s">
        <v>23</v>
      </c>
      <c r="P430" s="8" t="s">
        <v>24</v>
      </c>
    </row>
    <row r="431" spans="2:16" ht="13.5" customHeight="1">
      <c r="B431" s="24" t="s">
        <v>1099</v>
      </c>
      <c r="C431" s="20" t="s">
        <v>15</v>
      </c>
      <c r="D431" s="24" t="s">
        <v>16</v>
      </c>
      <c r="E431" s="21" t="s">
        <v>1014</v>
      </c>
      <c r="F431" s="24" t="s">
        <v>18</v>
      </c>
      <c r="G431" s="24" t="s">
        <v>303</v>
      </c>
      <c r="H431" s="24" t="s">
        <v>575</v>
      </c>
      <c r="I431" s="20"/>
      <c r="J431" s="24" t="s">
        <v>187</v>
      </c>
      <c r="K431" s="9" t="s">
        <v>21</v>
      </c>
      <c r="L431" s="20">
        <v>2020</v>
      </c>
      <c r="M431" s="24" t="s">
        <v>43</v>
      </c>
      <c r="N431" s="7" t="s">
        <v>23</v>
      </c>
      <c r="P431" s="8" t="s">
        <v>43</v>
      </c>
    </row>
    <row r="432" spans="2:16" ht="13.5" customHeight="1">
      <c r="B432" s="22" t="s">
        <v>1100</v>
      </c>
      <c r="C432" s="18" t="s">
        <v>15</v>
      </c>
      <c r="D432" s="22" t="s">
        <v>16</v>
      </c>
      <c r="E432" s="19" t="s">
        <v>951</v>
      </c>
      <c r="F432" s="22" t="s">
        <v>18</v>
      </c>
      <c r="G432" s="22" t="s">
        <v>71</v>
      </c>
      <c r="H432" s="22" t="s">
        <v>391</v>
      </c>
      <c r="I432" s="18"/>
      <c r="J432" s="22" t="s">
        <v>1101</v>
      </c>
      <c r="K432" s="4" t="s">
        <v>21</v>
      </c>
      <c r="L432" s="18">
        <v>2020</v>
      </c>
      <c r="M432" s="22" t="s">
        <v>22</v>
      </c>
      <c r="N432" s="7" t="s">
        <v>23</v>
      </c>
      <c r="P432" s="8" t="s">
        <v>24</v>
      </c>
    </row>
    <row r="433" spans="1:16" ht="13.5" customHeight="1">
      <c r="B433" s="24" t="s">
        <v>1102</v>
      </c>
      <c r="C433" s="20" t="s">
        <v>15</v>
      </c>
      <c r="D433" s="24" t="s">
        <v>16</v>
      </c>
      <c r="E433" s="21" t="s">
        <v>63</v>
      </c>
      <c r="F433" s="24" t="s">
        <v>18</v>
      </c>
      <c r="G433" s="24" t="s">
        <v>64</v>
      </c>
      <c r="H433" s="24" t="s">
        <v>101</v>
      </c>
      <c r="I433" s="20"/>
      <c r="J433" s="24" t="s">
        <v>952</v>
      </c>
      <c r="K433" s="9" t="s">
        <v>21</v>
      </c>
      <c r="L433" s="20">
        <v>2020</v>
      </c>
      <c r="M433" s="24" t="s">
        <v>896</v>
      </c>
      <c r="N433" s="7" t="s">
        <v>23</v>
      </c>
      <c r="P433" s="8" t="s">
        <v>896</v>
      </c>
    </row>
    <row r="434" spans="1:16" ht="13.5" customHeight="1">
      <c r="B434" s="22" t="s">
        <v>1103</v>
      </c>
      <c r="C434" s="18" t="s">
        <v>15</v>
      </c>
      <c r="D434" s="22" t="s">
        <v>16</v>
      </c>
      <c r="E434" s="19" t="s">
        <v>63</v>
      </c>
      <c r="F434" s="22" t="s">
        <v>18</v>
      </c>
      <c r="G434" s="22" t="s">
        <v>64</v>
      </c>
      <c r="H434" s="22" t="s">
        <v>101</v>
      </c>
      <c r="I434" s="18"/>
      <c r="J434" s="22" t="s">
        <v>1104</v>
      </c>
      <c r="K434" s="4" t="s">
        <v>21</v>
      </c>
      <c r="L434" s="18">
        <v>2020</v>
      </c>
      <c r="M434" s="22" t="s">
        <v>28</v>
      </c>
      <c r="N434" s="7" t="s">
        <v>23</v>
      </c>
      <c r="P434" s="8" t="s">
        <v>28</v>
      </c>
    </row>
    <row r="435" spans="1:16" ht="13.5" customHeight="1">
      <c r="B435" s="24" t="s">
        <v>1105</v>
      </c>
      <c r="C435" s="20" t="s">
        <v>15</v>
      </c>
      <c r="D435" s="24" t="s">
        <v>16</v>
      </c>
      <c r="E435" s="21" t="s">
        <v>1106</v>
      </c>
      <c r="F435" s="24" t="s">
        <v>18</v>
      </c>
      <c r="G435" s="24" t="s">
        <v>303</v>
      </c>
      <c r="H435" s="24" t="s">
        <v>122</v>
      </c>
      <c r="I435" s="20"/>
      <c r="J435" s="24" t="s">
        <v>1107</v>
      </c>
      <c r="K435" s="9" t="s">
        <v>21</v>
      </c>
      <c r="L435" s="20">
        <v>2020</v>
      </c>
      <c r="M435" s="24" t="s">
        <v>22</v>
      </c>
      <c r="N435" s="7" t="s">
        <v>23</v>
      </c>
      <c r="P435" s="8" t="s">
        <v>24</v>
      </c>
    </row>
    <row r="436" spans="1:16" ht="13.5" customHeight="1">
      <c r="B436" s="22" t="s">
        <v>1108</v>
      </c>
      <c r="C436" s="18" t="s">
        <v>15</v>
      </c>
      <c r="D436" s="22" t="s">
        <v>16</v>
      </c>
      <c r="E436" s="19" t="s">
        <v>63</v>
      </c>
      <c r="F436" s="22" t="s">
        <v>18</v>
      </c>
      <c r="G436" s="22" t="s">
        <v>64</v>
      </c>
      <c r="H436" s="22" t="s">
        <v>101</v>
      </c>
      <c r="I436" s="18"/>
      <c r="J436" s="22" t="s">
        <v>1109</v>
      </c>
      <c r="K436" s="4" t="s">
        <v>21</v>
      </c>
      <c r="L436" s="18">
        <v>2020</v>
      </c>
      <c r="M436" s="22" t="s">
        <v>22</v>
      </c>
      <c r="N436" s="7" t="s">
        <v>23</v>
      </c>
      <c r="P436" s="8" t="s">
        <v>22</v>
      </c>
    </row>
    <row r="437" spans="1:16" ht="13.5" customHeight="1">
      <c r="B437" s="24" t="s">
        <v>1110</v>
      </c>
      <c r="C437" s="20" t="s">
        <v>15</v>
      </c>
      <c r="D437" s="24" t="s">
        <v>16</v>
      </c>
      <c r="E437" s="21" t="s">
        <v>1093</v>
      </c>
      <c r="F437" s="24" t="s">
        <v>18</v>
      </c>
      <c r="G437" s="9" t="s">
        <v>109</v>
      </c>
      <c r="H437" s="24" t="s">
        <v>334</v>
      </c>
      <c r="I437" s="20"/>
      <c r="J437" s="24" t="s">
        <v>1111</v>
      </c>
      <c r="K437" s="24" t="s">
        <v>917</v>
      </c>
      <c r="L437" s="20">
        <v>2020</v>
      </c>
      <c r="M437" s="24" t="s">
        <v>24</v>
      </c>
      <c r="N437" s="7" t="s">
        <v>23</v>
      </c>
      <c r="P437" s="8" t="s">
        <v>24</v>
      </c>
    </row>
    <row r="438" spans="1:16" ht="13.5" customHeight="1">
      <c r="B438" s="22" t="s">
        <v>1112</v>
      </c>
      <c r="C438" s="18" t="s">
        <v>15</v>
      </c>
      <c r="D438" s="22" t="s">
        <v>16</v>
      </c>
      <c r="E438" s="19" t="s">
        <v>1113</v>
      </c>
      <c r="F438" s="22" t="s">
        <v>18</v>
      </c>
      <c r="G438" s="22" t="s">
        <v>19</v>
      </c>
      <c r="H438" s="22" t="s">
        <v>41</v>
      </c>
      <c r="I438" s="18"/>
      <c r="J438" s="22" t="s">
        <v>1114</v>
      </c>
      <c r="K438" s="22" t="s">
        <v>917</v>
      </c>
      <c r="L438" s="18">
        <v>2020</v>
      </c>
      <c r="M438" s="22" t="s">
        <v>24</v>
      </c>
      <c r="N438" s="7" t="s">
        <v>23</v>
      </c>
      <c r="P438" s="8" t="s">
        <v>24</v>
      </c>
    </row>
    <row r="439" spans="1:16" ht="13.5" customHeight="1">
      <c r="B439" s="24" t="s">
        <v>1115</v>
      </c>
      <c r="C439" s="20" t="s">
        <v>15</v>
      </c>
      <c r="D439" s="24" t="s">
        <v>16</v>
      </c>
      <c r="E439" s="21" t="s">
        <v>1016</v>
      </c>
      <c r="F439" s="24" t="s">
        <v>18</v>
      </c>
      <c r="G439" s="24" t="s">
        <v>303</v>
      </c>
      <c r="H439" s="24" t="s">
        <v>122</v>
      </c>
      <c r="I439" s="20"/>
      <c r="J439" s="24" t="s">
        <v>110</v>
      </c>
      <c r="K439" s="9" t="s">
        <v>21</v>
      </c>
      <c r="L439" s="20">
        <v>2020</v>
      </c>
      <c r="M439" s="24" t="s">
        <v>22</v>
      </c>
      <c r="N439" s="7" t="s">
        <v>23</v>
      </c>
      <c r="P439" s="8" t="s">
        <v>24</v>
      </c>
    </row>
    <row r="440" spans="1:16" ht="13.5" customHeight="1">
      <c r="B440" s="22" t="s">
        <v>1116</v>
      </c>
      <c r="C440" s="18" t="s">
        <v>15</v>
      </c>
      <c r="D440" s="22" t="s">
        <v>16</v>
      </c>
      <c r="E440" s="19" t="s">
        <v>1093</v>
      </c>
      <c r="F440" s="22" t="s">
        <v>18</v>
      </c>
      <c r="G440" s="4" t="s">
        <v>109</v>
      </c>
      <c r="H440" s="22" t="s">
        <v>334</v>
      </c>
      <c r="I440" s="18"/>
      <c r="J440" s="22" t="s">
        <v>1088</v>
      </c>
      <c r="K440" s="22" t="s">
        <v>917</v>
      </c>
      <c r="L440" s="18">
        <v>2020</v>
      </c>
      <c r="M440" s="22" t="s">
        <v>22</v>
      </c>
      <c r="N440" s="7" t="s">
        <v>23</v>
      </c>
      <c r="P440" s="8" t="s">
        <v>24</v>
      </c>
    </row>
    <row r="441" spans="1:16" ht="13.5" customHeight="1">
      <c r="B441" s="24" t="s">
        <v>1117</v>
      </c>
      <c r="C441" s="20" t="s">
        <v>15</v>
      </c>
      <c r="D441" s="24" t="s">
        <v>1118</v>
      </c>
      <c r="E441" s="21" t="s">
        <v>1119</v>
      </c>
      <c r="F441" s="24" t="s">
        <v>18</v>
      </c>
      <c r="G441" s="9" t="s">
        <v>129</v>
      </c>
      <c r="H441" s="24" t="s">
        <v>195</v>
      </c>
      <c r="I441" s="20"/>
      <c r="J441" s="24" t="s">
        <v>1084</v>
      </c>
      <c r="K441" s="9" t="s">
        <v>21</v>
      </c>
      <c r="L441" s="20">
        <v>2020</v>
      </c>
      <c r="M441" s="24" t="s">
        <v>22</v>
      </c>
      <c r="N441" s="7" t="s">
        <v>23</v>
      </c>
      <c r="P441" s="8" t="s">
        <v>24</v>
      </c>
    </row>
    <row r="442" spans="1:16" ht="13.5" customHeight="1">
      <c r="B442" s="22" t="s">
        <v>1120</v>
      </c>
      <c r="C442" s="18" t="s">
        <v>15</v>
      </c>
      <c r="D442" s="22" t="s">
        <v>1118</v>
      </c>
      <c r="E442" s="19" t="s">
        <v>1051</v>
      </c>
      <c r="F442" s="22" t="s">
        <v>18</v>
      </c>
      <c r="G442" s="22" t="s">
        <v>303</v>
      </c>
      <c r="H442" s="22" t="s">
        <v>157</v>
      </c>
      <c r="I442" s="18"/>
      <c r="J442" s="22" t="s">
        <v>1052</v>
      </c>
      <c r="K442" s="4" t="s">
        <v>21</v>
      </c>
      <c r="L442" s="18">
        <v>2020</v>
      </c>
      <c r="M442" s="22" t="s">
        <v>22</v>
      </c>
      <c r="N442" s="7" t="s">
        <v>23</v>
      </c>
      <c r="P442" s="8" t="s">
        <v>24</v>
      </c>
    </row>
    <row r="443" spans="1:16" ht="13.5" customHeight="1">
      <c r="B443" s="24" t="s">
        <v>1121</v>
      </c>
      <c r="C443" s="20" t="s">
        <v>15</v>
      </c>
      <c r="D443" s="24" t="s">
        <v>1118</v>
      </c>
      <c r="E443" s="21" t="s">
        <v>910</v>
      </c>
      <c r="F443" s="24" t="s">
        <v>18</v>
      </c>
      <c r="G443" s="24" t="s">
        <v>71</v>
      </c>
      <c r="H443" s="24" t="s">
        <v>391</v>
      </c>
      <c r="I443" s="20"/>
      <c r="J443" s="24" t="s">
        <v>1122</v>
      </c>
      <c r="K443" s="24" t="s">
        <v>917</v>
      </c>
      <c r="L443" s="20">
        <v>2020</v>
      </c>
      <c r="M443" s="24" t="s">
        <v>43</v>
      </c>
      <c r="N443" s="7" t="s">
        <v>23</v>
      </c>
      <c r="P443" s="8" t="s">
        <v>43</v>
      </c>
    </row>
    <row r="444" spans="1:16" ht="13.5" customHeight="1">
      <c r="B444" s="22" t="s">
        <v>1123</v>
      </c>
      <c r="C444" s="18" t="s">
        <v>15</v>
      </c>
      <c r="D444" s="22" t="s">
        <v>1118</v>
      </c>
      <c r="E444" s="19" t="s">
        <v>1014</v>
      </c>
      <c r="F444" s="22" t="s">
        <v>18</v>
      </c>
      <c r="G444" s="22" t="s">
        <v>303</v>
      </c>
      <c r="H444" s="22" t="s">
        <v>157</v>
      </c>
      <c r="I444" s="18"/>
      <c r="J444" s="22" t="s">
        <v>187</v>
      </c>
      <c r="K444" s="4" t="s">
        <v>21</v>
      </c>
      <c r="L444" s="18">
        <v>2020</v>
      </c>
      <c r="M444" s="22" t="s">
        <v>43</v>
      </c>
      <c r="N444" s="7" t="s">
        <v>23</v>
      </c>
      <c r="P444" s="8" t="s">
        <v>43</v>
      </c>
    </row>
    <row r="445" spans="1:16" ht="13.5" customHeight="1">
      <c r="B445" s="24" t="s">
        <v>1124</v>
      </c>
      <c r="C445" s="20" t="s">
        <v>15</v>
      </c>
      <c r="D445" s="24" t="s">
        <v>16</v>
      </c>
      <c r="E445" s="21" t="s">
        <v>1125</v>
      </c>
      <c r="F445" s="24" t="s">
        <v>18</v>
      </c>
      <c r="G445" s="24" t="s">
        <v>303</v>
      </c>
      <c r="H445" s="24" t="s">
        <v>157</v>
      </c>
      <c r="I445" s="20"/>
      <c r="J445" s="24" t="s">
        <v>187</v>
      </c>
      <c r="K445" s="9" t="s">
        <v>21</v>
      </c>
      <c r="L445" s="20">
        <v>2020</v>
      </c>
      <c r="M445" s="24" t="s">
        <v>22</v>
      </c>
      <c r="N445" s="7" t="s">
        <v>23</v>
      </c>
      <c r="P445" s="8" t="s">
        <v>24</v>
      </c>
    </row>
    <row r="446" spans="1:16" ht="13.5" customHeight="1">
      <c r="A446" s="8" t="s">
        <v>1126</v>
      </c>
      <c r="B446" s="22" t="s">
        <v>1127</v>
      </c>
      <c r="C446" s="18" t="s">
        <v>15</v>
      </c>
      <c r="D446" s="22" t="s">
        <v>1118</v>
      </c>
      <c r="E446" s="19" t="s">
        <v>1128</v>
      </c>
      <c r="F446" s="22" t="s">
        <v>18</v>
      </c>
      <c r="G446" s="22" t="s">
        <v>31</v>
      </c>
      <c r="H446" s="22" t="s">
        <v>1020</v>
      </c>
      <c r="I446" s="18"/>
      <c r="J446" s="22" t="s">
        <v>1129</v>
      </c>
      <c r="K446" s="4" t="s">
        <v>21</v>
      </c>
      <c r="L446" s="18">
        <v>2020</v>
      </c>
      <c r="M446" s="22" t="s">
        <v>22</v>
      </c>
      <c r="N446" s="7" t="s">
        <v>23</v>
      </c>
      <c r="P446" s="8" t="s">
        <v>24</v>
      </c>
    </row>
    <row r="447" spans="1:16" ht="13.5" customHeight="1">
      <c r="A447" s="8" t="s">
        <v>1130</v>
      </c>
      <c r="B447" s="24" t="s">
        <v>1131</v>
      </c>
      <c r="C447" s="20" t="s">
        <v>15</v>
      </c>
      <c r="D447" s="24" t="s">
        <v>1118</v>
      </c>
      <c r="E447" s="21" t="s">
        <v>1128</v>
      </c>
      <c r="F447" s="24" t="s">
        <v>18</v>
      </c>
      <c r="G447" s="24" t="s">
        <v>31</v>
      </c>
      <c r="H447" s="24" t="s">
        <v>1003</v>
      </c>
      <c r="I447" s="20"/>
      <c r="J447" s="24" t="s">
        <v>1132</v>
      </c>
      <c r="K447" s="24" t="s">
        <v>917</v>
      </c>
      <c r="L447" s="20">
        <v>2020</v>
      </c>
      <c r="M447" s="24" t="s">
        <v>22</v>
      </c>
      <c r="N447" s="7" t="s">
        <v>23</v>
      </c>
      <c r="P447" s="8" t="s">
        <v>24</v>
      </c>
    </row>
    <row r="448" spans="1:16" ht="13.5" customHeight="1">
      <c r="A448" s="8" t="s">
        <v>1126</v>
      </c>
      <c r="B448" s="22" t="s">
        <v>1133</v>
      </c>
      <c r="C448" s="18" t="s">
        <v>15</v>
      </c>
      <c r="D448" s="22" t="s">
        <v>1118</v>
      </c>
      <c r="E448" s="19" t="s">
        <v>1128</v>
      </c>
      <c r="F448" s="22" t="s">
        <v>18</v>
      </c>
      <c r="G448" s="22" t="s">
        <v>31</v>
      </c>
      <c r="H448" s="22" t="s">
        <v>1003</v>
      </c>
      <c r="I448" s="18"/>
      <c r="J448" s="22" t="s">
        <v>1134</v>
      </c>
      <c r="K448" s="22" t="s">
        <v>917</v>
      </c>
      <c r="L448" s="18">
        <v>2020</v>
      </c>
      <c r="M448" s="22" t="s">
        <v>22</v>
      </c>
      <c r="N448" s="7" t="s">
        <v>23</v>
      </c>
      <c r="P448" s="8" t="s">
        <v>24</v>
      </c>
    </row>
    <row r="449" spans="2:16" ht="13.5" customHeight="1">
      <c r="B449" s="24" t="s">
        <v>1135</v>
      </c>
      <c r="C449" s="20" t="s">
        <v>15</v>
      </c>
      <c r="D449" s="24" t="s">
        <v>16</v>
      </c>
      <c r="E449" s="21" t="s">
        <v>1136</v>
      </c>
      <c r="F449" s="24" t="s">
        <v>18</v>
      </c>
      <c r="G449" s="24" t="s">
        <v>303</v>
      </c>
      <c r="H449" s="24" t="s">
        <v>122</v>
      </c>
      <c r="I449" s="20"/>
      <c r="J449" s="24" t="s">
        <v>1137</v>
      </c>
      <c r="K449" s="9" t="s">
        <v>21</v>
      </c>
      <c r="L449" s="20">
        <v>2020</v>
      </c>
      <c r="M449" s="24" t="s">
        <v>22</v>
      </c>
      <c r="N449" s="7" t="s">
        <v>23</v>
      </c>
      <c r="P449" s="8" t="s">
        <v>24</v>
      </c>
    </row>
    <row r="450" spans="2:16" ht="13.5" customHeight="1">
      <c r="B450" s="22" t="s">
        <v>1138</v>
      </c>
      <c r="C450" s="18" t="s">
        <v>15</v>
      </c>
      <c r="D450" s="22" t="s">
        <v>16</v>
      </c>
      <c r="E450" s="19" t="s">
        <v>63</v>
      </c>
      <c r="F450" s="22" t="s">
        <v>18</v>
      </c>
      <c r="G450" s="22" t="s">
        <v>64</v>
      </c>
      <c r="H450" s="22" t="s">
        <v>101</v>
      </c>
      <c r="I450" s="18"/>
      <c r="J450" s="22" t="s">
        <v>1139</v>
      </c>
      <c r="K450" s="4" t="s">
        <v>21</v>
      </c>
      <c r="L450" s="18">
        <v>2020</v>
      </c>
      <c r="M450" s="22" t="s">
        <v>24</v>
      </c>
      <c r="N450" s="7" t="s">
        <v>23</v>
      </c>
      <c r="P450" s="8" t="s">
        <v>24</v>
      </c>
    </row>
    <row r="451" spans="2:16" ht="13.5" customHeight="1">
      <c r="B451" s="24" t="s">
        <v>1140</v>
      </c>
      <c r="C451" s="20" t="s">
        <v>15</v>
      </c>
      <c r="D451" s="24" t="s">
        <v>1118</v>
      </c>
      <c r="E451" s="21" t="s">
        <v>1128</v>
      </c>
      <c r="F451" s="24" t="s">
        <v>18</v>
      </c>
      <c r="G451" s="24" t="s">
        <v>31</v>
      </c>
      <c r="H451" s="24" t="s">
        <v>1003</v>
      </c>
      <c r="I451" s="20"/>
      <c r="J451" s="24" t="s">
        <v>1141</v>
      </c>
      <c r="K451" s="24" t="s">
        <v>917</v>
      </c>
      <c r="L451" s="20">
        <v>2020</v>
      </c>
      <c r="M451" s="24" t="s">
        <v>22</v>
      </c>
      <c r="N451" s="7" t="s">
        <v>23</v>
      </c>
      <c r="P451" s="8" t="s">
        <v>24</v>
      </c>
    </row>
    <row r="452" spans="2:16" ht="13.5" customHeight="1">
      <c r="B452" s="22" t="s">
        <v>1142</v>
      </c>
      <c r="C452" s="18" t="s">
        <v>15</v>
      </c>
      <c r="D452" s="22" t="s">
        <v>1118</v>
      </c>
      <c r="E452" s="19" t="s">
        <v>1143</v>
      </c>
      <c r="F452" s="22" t="s">
        <v>18</v>
      </c>
      <c r="G452" s="22" t="s">
        <v>303</v>
      </c>
      <c r="H452" s="22" t="s">
        <v>122</v>
      </c>
      <c r="I452" s="18"/>
      <c r="J452" s="22" t="s">
        <v>1144</v>
      </c>
      <c r="K452" s="22" t="s">
        <v>917</v>
      </c>
      <c r="L452" s="18">
        <v>2020</v>
      </c>
      <c r="M452" s="22" t="s">
        <v>22</v>
      </c>
      <c r="N452" s="7" t="s">
        <v>23</v>
      </c>
      <c r="P452" s="8" t="s">
        <v>24</v>
      </c>
    </row>
    <row r="453" spans="2:16" ht="13.5" customHeight="1">
      <c r="B453" s="24" t="s">
        <v>1145</v>
      </c>
      <c r="C453" s="20" t="s">
        <v>15</v>
      </c>
      <c r="D453" s="24" t="s">
        <v>1118</v>
      </c>
      <c r="E453" s="21" t="s">
        <v>1143</v>
      </c>
      <c r="F453" s="24" t="s">
        <v>18</v>
      </c>
      <c r="G453" s="24" t="s">
        <v>303</v>
      </c>
      <c r="H453" s="24" t="s">
        <v>122</v>
      </c>
      <c r="I453" s="20"/>
      <c r="J453" s="24" t="s">
        <v>1146</v>
      </c>
      <c r="K453" s="24" t="s">
        <v>917</v>
      </c>
      <c r="L453" s="20">
        <v>2020</v>
      </c>
      <c r="M453" s="24" t="s">
        <v>22</v>
      </c>
      <c r="N453" s="7" t="s">
        <v>23</v>
      </c>
      <c r="P453" s="8" t="s">
        <v>24</v>
      </c>
    </row>
    <row r="454" spans="2:16" ht="13.5" customHeight="1">
      <c r="B454" s="22" t="s">
        <v>1147</v>
      </c>
      <c r="C454" s="18" t="s">
        <v>15</v>
      </c>
      <c r="D454" s="22" t="s">
        <v>1118</v>
      </c>
      <c r="E454" s="19" t="s">
        <v>1143</v>
      </c>
      <c r="F454" s="22" t="s">
        <v>18</v>
      </c>
      <c r="G454" s="22" t="s">
        <v>71</v>
      </c>
      <c r="H454" s="22" t="s">
        <v>105</v>
      </c>
      <c r="I454" s="18"/>
      <c r="J454" s="22" t="s">
        <v>1148</v>
      </c>
      <c r="K454" s="22" t="s">
        <v>917</v>
      </c>
      <c r="L454" s="18">
        <v>2020</v>
      </c>
      <c r="M454" s="22" t="s">
        <v>22</v>
      </c>
      <c r="N454" s="7" t="s">
        <v>23</v>
      </c>
      <c r="P454" s="8" t="s">
        <v>24</v>
      </c>
    </row>
    <row r="455" spans="2:16" ht="13.5" customHeight="1">
      <c r="B455" s="24" t="s">
        <v>1149</v>
      </c>
      <c r="C455" s="20" t="s">
        <v>15</v>
      </c>
      <c r="D455" s="24" t="s">
        <v>1118</v>
      </c>
      <c r="E455" s="21" t="s">
        <v>1150</v>
      </c>
      <c r="F455" s="24" t="s">
        <v>18</v>
      </c>
      <c r="G455" s="9" t="s">
        <v>129</v>
      </c>
      <c r="H455" s="24" t="s">
        <v>195</v>
      </c>
      <c r="I455" s="20"/>
      <c r="J455" s="24" t="s">
        <v>1151</v>
      </c>
      <c r="K455" s="9" t="s">
        <v>21</v>
      </c>
      <c r="L455" s="20">
        <v>2020</v>
      </c>
      <c r="M455" s="24" t="s">
        <v>24</v>
      </c>
      <c r="N455" s="7" t="s">
        <v>23</v>
      </c>
      <c r="P455" s="8" t="s">
        <v>24</v>
      </c>
    </row>
    <row r="456" spans="2:16" ht="13.5" customHeight="1">
      <c r="B456" s="22" t="s">
        <v>1152</v>
      </c>
      <c r="C456" s="18" t="s">
        <v>15</v>
      </c>
      <c r="D456" s="22" t="s">
        <v>1118</v>
      </c>
      <c r="E456" s="19" t="s">
        <v>1150</v>
      </c>
      <c r="F456" s="22" t="s">
        <v>18</v>
      </c>
      <c r="G456" s="4" t="s">
        <v>129</v>
      </c>
      <c r="H456" s="22" t="s">
        <v>195</v>
      </c>
      <c r="I456" s="18"/>
      <c r="J456" s="22" t="s">
        <v>1098</v>
      </c>
      <c r="K456" s="4" t="s">
        <v>21</v>
      </c>
      <c r="L456" s="18">
        <v>2020</v>
      </c>
      <c r="M456" s="22" t="s">
        <v>22</v>
      </c>
      <c r="N456" s="7" t="s">
        <v>23</v>
      </c>
      <c r="P456" s="8" t="s">
        <v>24</v>
      </c>
    </row>
    <row r="457" spans="2:16" ht="13.5" customHeight="1">
      <c r="B457" s="24" t="s">
        <v>1153</v>
      </c>
      <c r="C457" s="20" t="s">
        <v>15</v>
      </c>
      <c r="D457" s="24" t="s">
        <v>1118</v>
      </c>
      <c r="E457" s="21" t="s">
        <v>1143</v>
      </c>
      <c r="F457" s="24" t="s">
        <v>18</v>
      </c>
      <c r="G457" s="24" t="s">
        <v>303</v>
      </c>
      <c r="H457" s="24" t="s">
        <v>122</v>
      </c>
      <c r="I457" s="20"/>
      <c r="J457" s="24" t="s">
        <v>1111</v>
      </c>
      <c r="K457" s="24" t="s">
        <v>917</v>
      </c>
      <c r="L457" s="20">
        <v>2020</v>
      </c>
      <c r="M457" s="24" t="s">
        <v>22</v>
      </c>
      <c r="N457" s="7" t="s">
        <v>23</v>
      </c>
      <c r="P457" s="8" t="s">
        <v>24</v>
      </c>
    </row>
    <row r="458" spans="2:16" ht="13.5" customHeight="1">
      <c r="B458" s="22" t="s">
        <v>1154</v>
      </c>
      <c r="C458" s="18" t="s">
        <v>15</v>
      </c>
      <c r="D458" s="22" t="s">
        <v>1118</v>
      </c>
      <c r="E458" s="19" t="s">
        <v>1143</v>
      </c>
      <c r="F458" s="22" t="s">
        <v>18</v>
      </c>
      <c r="G458" s="22" t="s">
        <v>303</v>
      </c>
      <c r="H458" s="22" t="s">
        <v>122</v>
      </c>
      <c r="I458" s="18"/>
      <c r="J458" s="22" t="s">
        <v>993</v>
      </c>
      <c r="K458" s="22" t="s">
        <v>917</v>
      </c>
      <c r="L458" s="18">
        <v>2020</v>
      </c>
      <c r="M458" s="22" t="s">
        <v>22</v>
      </c>
      <c r="N458" s="7" t="s">
        <v>23</v>
      </c>
      <c r="P458" s="8" t="s">
        <v>24</v>
      </c>
    </row>
    <row r="459" spans="2:16" ht="13.5" customHeight="1">
      <c r="B459" s="24" t="s">
        <v>1155</v>
      </c>
      <c r="C459" s="20" t="s">
        <v>15</v>
      </c>
      <c r="D459" s="24" t="s">
        <v>1118</v>
      </c>
      <c r="E459" s="21" t="s">
        <v>63</v>
      </c>
      <c r="F459" s="24" t="s">
        <v>18</v>
      </c>
      <c r="G459" s="24" t="s">
        <v>64</v>
      </c>
      <c r="H459" s="24" t="s">
        <v>101</v>
      </c>
      <c r="I459" s="20"/>
      <c r="J459" s="24" t="s">
        <v>1156</v>
      </c>
      <c r="K459" s="9" t="s">
        <v>21</v>
      </c>
      <c r="L459" s="20">
        <v>2020</v>
      </c>
      <c r="M459" s="24" t="s">
        <v>43</v>
      </c>
      <c r="N459" s="7" t="s">
        <v>23</v>
      </c>
      <c r="P459" s="8" t="s">
        <v>43</v>
      </c>
    </row>
    <row r="460" spans="2:16" ht="13.5" customHeight="1">
      <c r="B460" s="22" t="s">
        <v>1157</v>
      </c>
      <c r="C460" s="18" t="s">
        <v>15</v>
      </c>
      <c r="D460" s="22" t="s">
        <v>1118</v>
      </c>
      <c r="E460" s="19" t="s">
        <v>1143</v>
      </c>
      <c r="F460" s="22" t="s">
        <v>18</v>
      </c>
      <c r="G460" s="22" t="s">
        <v>303</v>
      </c>
      <c r="H460" s="22" t="s">
        <v>122</v>
      </c>
      <c r="I460" s="18"/>
      <c r="J460" s="22" t="s">
        <v>1158</v>
      </c>
      <c r="K460" s="22" t="s">
        <v>917</v>
      </c>
      <c r="L460" s="18">
        <v>2020</v>
      </c>
      <c r="M460" s="22" t="s">
        <v>22</v>
      </c>
      <c r="N460" s="7" t="s">
        <v>23</v>
      </c>
      <c r="P460" s="8" t="s">
        <v>24</v>
      </c>
    </row>
    <row r="461" spans="2:16" ht="13.5" customHeight="1">
      <c r="B461" s="24" t="s">
        <v>1159</v>
      </c>
      <c r="C461" s="20" t="s">
        <v>15</v>
      </c>
      <c r="D461" s="24" t="s">
        <v>1118</v>
      </c>
      <c r="E461" s="21" t="s">
        <v>1160</v>
      </c>
      <c r="F461" s="24" t="s">
        <v>18</v>
      </c>
      <c r="G461" s="24" t="s">
        <v>303</v>
      </c>
      <c r="H461" s="24" t="s">
        <v>122</v>
      </c>
      <c r="I461" s="20"/>
      <c r="J461" s="24" t="s">
        <v>990</v>
      </c>
      <c r="K461" s="24" t="s">
        <v>917</v>
      </c>
      <c r="L461" s="20">
        <v>2020</v>
      </c>
      <c r="M461" s="24" t="s">
        <v>22</v>
      </c>
      <c r="N461" s="7" t="s">
        <v>23</v>
      </c>
      <c r="P461" s="8" t="s">
        <v>24</v>
      </c>
    </row>
    <row r="462" spans="2:16" ht="13.5" customHeight="1">
      <c r="B462" s="22" t="s">
        <v>1161</v>
      </c>
      <c r="C462" s="18" t="s">
        <v>15</v>
      </c>
      <c r="D462" s="22" t="s">
        <v>1118</v>
      </c>
      <c r="E462" s="19" t="s">
        <v>1143</v>
      </c>
      <c r="F462" s="22" t="s">
        <v>18</v>
      </c>
      <c r="G462" s="22" t="s">
        <v>303</v>
      </c>
      <c r="H462" s="22" t="s">
        <v>122</v>
      </c>
      <c r="I462" s="18"/>
      <c r="J462" s="22" t="s">
        <v>110</v>
      </c>
      <c r="K462" s="22" t="s">
        <v>917</v>
      </c>
      <c r="L462" s="18">
        <v>2020</v>
      </c>
      <c r="M462" s="22" t="s">
        <v>22</v>
      </c>
      <c r="N462" s="7" t="s">
        <v>23</v>
      </c>
      <c r="P462" s="8" t="s">
        <v>24</v>
      </c>
    </row>
    <row r="463" spans="2:16" ht="13.5" customHeight="1">
      <c r="B463" s="24" t="s">
        <v>1162</v>
      </c>
      <c r="C463" s="20" t="s">
        <v>15</v>
      </c>
      <c r="D463" s="24" t="s">
        <v>1118</v>
      </c>
      <c r="E463" s="21" t="s">
        <v>1143</v>
      </c>
      <c r="F463" s="24" t="s">
        <v>18</v>
      </c>
      <c r="G463" s="24" t="s">
        <v>303</v>
      </c>
      <c r="H463" s="24" t="s">
        <v>122</v>
      </c>
      <c r="I463" s="20"/>
      <c r="J463" s="24" t="s">
        <v>1122</v>
      </c>
      <c r="K463" s="24" t="s">
        <v>917</v>
      </c>
      <c r="L463" s="20">
        <v>2020</v>
      </c>
      <c r="M463" s="24" t="s">
        <v>22</v>
      </c>
      <c r="N463" s="7" t="s">
        <v>23</v>
      </c>
      <c r="P463" s="8" t="s">
        <v>24</v>
      </c>
    </row>
    <row r="464" spans="2:16" ht="13.5" customHeight="1">
      <c r="B464" s="22" t="s">
        <v>1163</v>
      </c>
      <c r="C464" s="18" t="s">
        <v>15</v>
      </c>
      <c r="D464" s="22" t="s">
        <v>1118</v>
      </c>
      <c r="E464" s="19" t="s">
        <v>1143</v>
      </c>
      <c r="F464" s="22" t="s">
        <v>18</v>
      </c>
      <c r="G464" s="22" t="s">
        <v>303</v>
      </c>
      <c r="H464" s="22" t="s">
        <v>122</v>
      </c>
      <c r="I464" s="18"/>
      <c r="J464" s="22" t="s">
        <v>1164</v>
      </c>
      <c r="K464" s="22" t="s">
        <v>917</v>
      </c>
      <c r="L464" s="18">
        <v>2020</v>
      </c>
      <c r="M464" s="22" t="s">
        <v>22</v>
      </c>
      <c r="N464" s="7" t="s">
        <v>23</v>
      </c>
      <c r="P464" s="8" t="s">
        <v>24</v>
      </c>
    </row>
    <row r="465" spans="2:16" ht="13.5" customHeight="1">
      <c r="B465" s="24" t="s">
        <v>1165</v>
      </c>
      <c r="C465" s="20" t="s">
        <v>15</v>
      </c>
      <c r="D465" s="24" t="s">
        <v>1118</v>
      </c>
      <c r="E465" s="21" t="s">
        <v>1143</v>
      </c>
      <c r="F465" s="24" t="s">
        <v>18</v>
      </c>
      <c r="G465" s="24" t="s">
        <v>303</v>
      </c>
      <c r="H465" s="24" t="s">
        <v>122</v>
      </c>
      <c r="I465" s="20"/>
      <c r="J465" s="24" t="s">
        <v>1077</v>
      </c>
      <c r="K465" s="24" t="s">
        <v>917</v>
      </c>
      <c r="L465" s="20">
        <v>2020</v>
      </c>
      <c r="M465" s="24" t="s">
        <v>22</v>
      </c>
      <c r="N465" s="7" t="s">
        <v>23</v>
      </c>
      <c r="P465" s="8" t="s">
        <v>24</v>
      </c>
    </row>
    <row r="466" spans="2:16" ht="13.5" customHeight="1">
      <c r="B466" s="22" t="s">
        <v>1166</v>
      </c>
      <c r="C466" s="18" t="s">
        <v>15</v>
      </c>
      <c r="D466" s="22" t="s">
        <v>1118</v>
      </c>
      <c r="E466" s="19" t="s">
        <v>1143</v>
      </c>
      <c r="F466" s="22" t="s">
        <v>18</v>
      </c>
      <c r="G466" s="22" t="s">
        <v>303</v>
      </c>
      <c r="H466" s="22" t="s">
        <v>122</v>
      </c>
      <c r="I466" s="18"/>
      <c r="J466" s="22" t="s">
        <v>1167</v>
      </c>
      <c r="K466" s="22" t="s">
        <v>917</v>
      </c>
      <c r="L466" s="18">
        <v>2020</v>
      </c>
      <c r="M466" s="22" t="s">
        <v>22</v>
      </c>
      <c r="N466" s="7" t="s">
        <v>23</v>
      </c>
      <c r="P466" s="8" t="s">
        <v>24</v>
      </c>
    </row>
    <row r="467" spans="2:16" ht="13.5" customHeight="1">
      <c r="B467" s="24" t="s">
        <v>1168</v>
      </c>
      <c r="C467" s="20" t="s">
        <v>15</v>
      </c>
      <c r="D467" s="24" t="s">
        <v>1118</v>
      </c>
      <c r="E467" s="21" t="s">
        <v>1169</v>
      </c>
      <c r="F467" s="24" t="s">
        <v>18</v>
      </c>
      <c r="G467" s="24" t="s">
        <v>1170</v>
      </c>
      <c r="H467" s="24" t="s">
        <v>1171</v>
      </c>
      <c r="I467" s="20"/>
      <c r="J467" s="24" t="s">
        <v>1066</v>
      </c>
      <c r="K467" s="24" t="s">
        <v>917</v>
      </c>
      <c r="L467" s="20">
        <v>2020</v>
      </c>
      <c r="M467" s="24" t="s">
        <v>1172</v>
      </c>
      <c r="N467" s="7" t="s">
        <v>23</v>
      </c>
      <c r="P467" s="8" t="s">
        <v>1172</v>
      </c>
    </row>
    <row r="468" spans="2:16" ht="13.5" customHeight="1">
      <c r="B468" s="22" t="s">
        <v>1173</v>
      </c>
      <c r="C468" s="18" t="s">
        <v>15</v>
      </c>
      <c r="D468" s="22" t="s">
        <v>1118</v>
      </c>
      <c r="E468" s="19" t="s">
        <v>1174</v>
      </c>
      <c r="F468" s="22" t="s">
        <v>18</v>
      </c>
      <c r="G468" s="22" t="s">
        <v>1170</v>
      </c>
      <c r="H468" s="22" t="s">
        <v>1171</v>
      </c>
      <c r="I468" s="18"/>
      <c r="J468" s="22" t="s">
        <v>1175</v>
      </c>
      <c r="K468" s="22" t="s">
        <v>917</v>
      </c>
      <c r="L468" s="18">
        <v>2020</v>
      </c>
      <c r="M468" s="22" t="s">
        <v>1172</v>
      </c>
      <c r="N468" s="7" t="s">
        <v>23</v>
      </c>
      <c r="P468" s="8" t="s">
        <v>1172</v>
      </c>
    </row>
    <row r="469" spans="2:16" ht="13.5" customHeight="1">
      <c r="B469" s="24" t="s">
        <v>1176</v>
      </c>
      <c r="C469" s="20" t="s">
        <v>15</v>
      </c>
      <c r="D469" s="24" t="s">
        <v>1118</v>
      </c>
      <c r="E469" s="21" t="s">
        <v>1177</v>
      </c>
      <c r="F469" s="24" t="s">
        <v>18</v>
      </c>
      <c r="G469" s="24" t="s">
        <v>1170</v>
      </c>
      <c r="H469" s="24" t="s">
        <v>1171</v>
      </c>
      <c r="I469" s="20"/>
      <c r="J469" s="24" t="s">
        <v>1178</v>
      </c>
      <c r="K469" s="24" t="s">
        <v>917</v>
      </c>
      <c r="L469" s="20">
        <v>2020</v>
      </c>
      <c r="M469" s="24" t="s">
        <v>1172</v>
      </c>
      <c r="N469" s="7" t="s">
        <v>23</v>
      </c>
      <c r="P469" s="8" t="s">
        <v>1172</v>
      </c>
    </row>
    <row r="470" spans="2:16" ht="13.5" customHeight="1">
      <c r="B470" s="22" t="s">
        <v>1179</v>
      </c>
      <c r="C470" s="18" t="s">
        <v>15</v>
      </c>
      <c r="D470" s="22" t="s">
        <v>1118</v>
      </c>
      <c r="E470" s="19" t="s">
        <v>1180</v>
      </c>
      <c r="F470" s="22" t="s">
        <v>18</v>
      </c>
      <c r="G470" s="22" t="s">
        <v>1170</v>
      </c>
      <c r="H470" s="22" t="s">
        <v>1171</v>
      </c>
      <c r="I470" s="18"/>
      <c r="J470" s="22" t="s">
        <v>908</v>
      </c>
      <c r="K470" s="22" t="s">
        <v>917</v>
      </c>
      <c r="L470" s="18">
        <v>2020</v>
      </c>
      <c r="M470" s="22" t="s">
        <v>1172</v>
      </c>
      <c r="N470" s="7" t="s">
        <v>23</v>
      </c>
      <c r="P470" s="8" t="s">
        <v>1172</v>
      </c>
    </row>
    <row r="471" spans="2:16" ht="13.5" customHeight="1">
      <c r="B471" s="24" t="s">
        <v>1181</v>
      </c>
      <c r="C471" s="20" t="s">
        <v>15</v>
      </c>
      <c r="D471" s="24" t="s">
        <v>1118</v>
      </c>
      <c r="E471" s="21" t="s">
        <v>1182</v>
      </c>
      <c r="F471" s="24" t="s">
        <v>18</v>
      </c>
      <c r="G471" s="24" t="s">
        <v>1170</v>
      </c>
      <c r="H471" s="24" t="s">
        <v>1171</v>
      </c>
      <c r="I471" s="20"/>
      <c r="J471" s="24" t="s">
        <v>1183</v>
      </c>
      <c r="K471" s="24" t="s">
        <v>917</v>
      </c>
      <c r="L471" s="20">
        <v>2020</v>
      </c>
      <c r="M471" s="24" t="s">
        <v>1172</v>
      </c>
      <c r="N471" s="7" t="s">
        <v>23</v>
      </c>
      <c r="P471" s="8" t="s">
        <v>1172</v>
      </c>
    </row>
    <row r="472" spans="2:16" ht="13.5" customHeight="1">
      <c r="B472" s="22" t="s">
        <v>1184</v>
      </c>
      <c r="C472" s="18" t="s">
        <v>15</v>
      </c>
      <c r="D472" s="22" t="s">
        <v>1118</v>
      </c>
      <c r="E472" s="19" t="s">
        <v>1185</v>
      </c>
      <c r="F472" s="22" t="s">
        <v>18</v>
      </c>
      <c r="G472" s="22" t="s">
        <v>1170</v>
      </c>
      <c r="H472" s="22" t="s">
        <v>1171</v>
      </c>
      <c r="I472" s="18"/>
      <c r="J472" s="22" t="s">
        <v>1186</v>
      </c>
      <c r="K472" s="22" t="s">
        <v>917</v>
      </c>
      <c r="L472" s="18">
        <v>2020</v>
      </c>
      <c r="M472" s="22" t="s">
        <v>1172</v>
      </c>
      <c r="N472" s="7" t="s">
        <v>23</v>
      </c>
      <c r="P472" s="8" t="s">
        <v>1172</v>
      </c>
    </row>
    <row r="473" spans="2:16" ht="13.5" customHeight="1">
      <c r="B473" s="24" t="s">
        <v>1187</v>
      </c>
      <c r="C473" s="20" t="s">
        <v>15</v>
      </c>
      <c r="D473" s="24" t="s">
        <v>1118</v>
      </c>
      <c r="E473" s="21" t="s">
        <v>1143</v>
      </c>
      <c r="F473" s="24" t="s">
        <v>18</v>
      </c>
      <c r="G473" s="24" t="s">
        <v>303</v>
      </c>
      <c r="H473" s="24" t="s">
        <v>122</v>
      </c>
      <c r="I473" s="20"/>
      <c r="J473" s="24" t="s">
        <v>1031</v>
      </c>
      <c r="K473" s="24" t="s">
        <v>917</v>
      </c>
      <c r="L473" s="20">
        <v>2020</v>
      </c>
      <c r="M473" s="24" t="s">
        <v>22</v>
      </c>
      <c r="N473" s="7" t="s">
        <v>23</v>
      </c>
      <c r="P473" s="8" t="s">
        <v>24</v>
      </c>
    </row>
    <row r="474" spans="2:16" ht="13.5" customHeight="1">
      <c r="B474" s="22" t="s">
        <v>1188</v>
      </c>
      <c r="C474" s="18" t="s">
        <v>15</v>
      </c>
      <c r="D474" s="22" t="s">
        <v>1118</v>
      </c>
      <c r="E474" s="19" t="s">
        <v>1189</v>
      </c>
      <c r="F474" s="22" t="s">
        <v>18</v>
      </c>
      <c r="G474" s="22" t="s">
        <v>1170</v>
      </c>
      <c r="H474" s="22" t="s">
        <v>1171</v>
      </c>
      <c r="I474" s="18"/>
      <c r="J474" s="22" t="s">
        <v>1190</v>
      </c>
      <c r="K474" s="22" t="s">
        <v>917</v>
      </c>
      <c r="L474" s="18">
        <v>2020</v>
      </c>
      <c r="M474" s="22" t="s">
        <v>1172</v>
      </c>
      <c r="N474" s="7" t="s">
        <v>23</v>
      </c>
      <c r="P474" s="8" t="s">
        <v>1172</v>
      </c>
    </row>
    <row r="475" spans="2:16" ht="13.5" customHeight="1">
      <c r="B475" s="24" t="s">
        <v>1191</v>
      </c>
      <c r="C475" s="20" t="s">
        <v>15</v>
      </c>
      <c r="D475" s="24" t="s">
        <v>1118</v>
      </c>
      <c r="E475" s="21" t="s">
        <v>1192</v>
      </c>
      <c r="F475" s="24" t="s">
        <v>18</v>
      </c>
      <c r="G475" s="24" t="s">
        <v>1170</v>
      </c>
      <c r="H475" s="24" t="s">
        <v>1171</v>
      </c>
      <c r="I475" s="20"/>
      <c r="J475" s="24" t="s">
        <v>1049</v>
      </c>
      <c r="K475" s="24" t="s">
        <v>917</v>
      </c>
      <c r="L475" s="20">
        <v>2020</v>
      </c>
      <c r="M475" s="24" t="s">
        <v>1172</v>
      </c>
      <c r="N475" s="7" t="s">
        <v>23</v>
      </c>
      <c r="P475" s="8" t="s">
        <v>1172</v>
      </c>
    </row>
    <row r="476" spans="2:16" ht="13.5" customHeight="1">
      <c r="B476" s="22" t="s">
        <v>1193</v>
      </c>
      <c r="C476" s="18" t="s">
        <v>15</v>
      </c>
      <c r="D476" s="22" t="s">
        <v>1118</v>
      </c>
      <c r="E476" s="19" t="s">
        <v>1194</v>
      </c>
      <c r="F476" s="22" t="s">
        <v>18</v>
      </c>
      <c r="G476" s="22" t="s">
        <v>1170</v>
      </c>
      <c r="H476" s="22" t="s">
        <v>1171</v>
      </c>
      <c r="I476" s="18"/>
      <c r="J476" s="22" t="s">
        <v>1195</v>
      </c>
      <c r="K476" s="22" t="s">
        <v>917</v>
      </c>
      <c r="L476" s="18">
        <v>2020</v>
      </c>
      <c r="M476" s="22" t="s">
        <v>1172</v>
      </c>
      <c r="N476" s="7" t="s">
        <v>23</v>
      </c>
      <c r="P476" s="8" t="s">
        <v>1172</v>
      </c>
    </row>
    <row r="477" spans="2:16" ht="13.5" customHeight="1">
      <c r="B477" s="24" t="s">
        <v>1196</v>
      </c>
      <c r="C477" s="20" t="s">
        <v>15</v>
      </c>
      <c r="D477" s="24" t="s">
        <v>1118</v>
      </c>
      <c r="E477" s="21" t="s">
        <v>1143</v>
      </c>
      <c r="F477" s="24" t="s">
        <v>18</v>
      </c>
      <c r="G477" s="24" t="s">
        <v>303</v>
      </c>
      <c r="H477" s="24" t="s">
        <v>122</v>
      </c>
      <c r="I477" s="20"/>
      <c r="J477" s="24" t="s">
        <v>1091</v>
      </c>
      <c r="K477" s="24" t="s">
        <v>917</v>
      </c>
      <c r="L477" s="20">
        <v>2020</v>
      </c>
      <c r="M477" s="24" t="s">
        <v>22</v>
      </c>
      <c r="N477" s="7" t="s">
        <v>23</v>
      </c>
      <c r="P477" s="8" t="s">
        <v>24</v>
      </c>
    </row>
    <row r="478" spans="2:16" ht="13.5" customHeight="1">
      <c r="B478" s="22" t="s">
        <v>1197</v>
      </c>
      <c r="C478" s="18" t="s">
        <v>15</v>
      </c>
      <c r="D478" s="22" t="s">
        <v>1118</v>
      </c>
      <c r="E478" s="19" t="s">
        <v>1128</v>
      </c>
      <c r="F478" s="22" t="s">
        <v>18</v>
      </c>
      <c r="G478" s="22" t="s">
        <v>1170</v>
      </c>
      <c r="H478" s="22" t="s">
        <v>1171</v>
      </c>
      <c r="I478" s="18"/>
      <c r="J478" s="22" t="s">
        <v>1190</v>
      </c>
      <c r="K478" s="22" t="s">
        <v>917</v>
      </c>
      <c r="L478" s="18">
        <v>2020</v>
      </c>
      <c r="M478" s="22" t="s">
        <v>1172</v>
      </c>
      <c r="N478" s="7" t="s">
        <v>23</v>
      </c>
      <c r="P478" s="8" t="s">
        <v>1172</v>
      </c>
    </row>
    <row r="479" spans="2:16" ht="13.5" customHeight="1">
      <c r="B479" s="24" t="s">
        <v>1198</v>
      </c>
      <c r="C479" s="20" t="s">
        <v>15</v>
      </c>
      <c r="D479" s="24" t="s">
        <v>1118</v>
      </c>
      <c r="E479" s="21" t="s">
        <v>1143</v>
      </c>
      <c r="F479" s="24" t="s">
        <v>18</v>
      </c>
      <c r="G479" s="24" t="s">
        <v>303</v>
      </c>
      <c r="H479" s="24" t="s">
        <v>122</v>
      </c>
      <c r="I479" s="20"/>
      <c r="J479" s="24" t="s">
        <v>1199</v>
      </c>
      <c r="K479" s="24" t="s">
        <v>917</v>
      </c>
      <c r="L479" s="20">
        <v>2020</v>
      </c>
      <c r="M479" s="24" t="s">
        <v>22</v>
      </c>
      <c r="N479" s="7" t="s">
        <v>23</v>
      </c>
      <c r="P479" s="8" t="s">
        <v>24</v>
      </c>
    </row>
    <row r="480" spans="2:16" ht="13.5" customHeight="1">
      <c r="B480" s="22" t="s">
        <v>1200</v>
      </c>
      <c r="C480" s="18" t="s">
        <v>15</v>
      </c>
      <c r="D480" s="22" t="s">
        <v>1118</v>
      </c>
      <c r="E480" s="19" t="s">
        <v>1143</v>
      </c>
      <c r="F480" s="22" t="s">
        <v>18</v>
      </c>
      <c r="G480" s="22" t="s">
        <v>303</v>
      </c>
      <c r="H480" s="22" t="s">
        <v>122</v>
      </c>
      <c r="I480" s="18"/>
      <c r="J480" s="22" t="s">
        <v>963</v>
      </c>
      <c r="K480" s="22" t="s">
        <v>917</v>
      </c>
      <c r="L480" s="18">
        <v>2020</v>
      </c>
      <c r="M480" s="22" t="s">
        <v>22</v>
      </c>
      <c r="N480" s="7" t="s">
        <v>23</v>
      </c>
      <c r="P480" s="8" t="s">
        <v>24</v>
      </c>
    </row>
    <row r="481" spans="2:16" ht="13.5" customHeight="1">
      <c r="B481" s="24" t="s">
        <v>1201</v>
      </c>
      <c r="C481" s="20" t="s">
        <v>15</v>
      </c>
      <c r="D481" s="24" t="s">
        <v>1118</v>
      </c>
      <c r="E481" s="21" t="s">
        <v>1143</v>
      </c>
      <c r="F481" s="24" t="s">
        <v>18</v>
      </c>
      <c r="G481" s="24" t="s">
        <v>303</v>
      </c>
      <c r="H481" s="24" t="s">
        <v>122</v>
      </c>
      <c r="I481" s="20"/>
      <c r="J481" s="24" t="s">
        <v>1202</v>
      </c>
      <c r="K481" s="24" t="s">
        <v>917</v>
      </c>
      <c r="L481" s="20">
        <v>2020</v>
      </c>
      <c r="M481" s="24" t="s">
        <v>22</v>
      </c>
      <c r="N481" s="7" t="s">
        <v>23</v>
      </c>
      <c r="P481" s="8" t="s">
        <v>24</v>
      </c>
    </row>
    <row r="482" spans="2:16" ht="13.5" customHeight="1">
      <c r="B482" s="22" t="s">
        <v>1203</v>
      </c>
      <c r="C482" s="18" t="s">
        <v>15</v>
      </c>
      <c r="D482" s="22" t="s">
        <v>1118</v>
      </c>
      <c r="E482" s="19" t="s">
        <v>1143</v>
      </c>
      <c r="F482" s="22" t="s">
        <v>18</v>
      </c>
      <c r="G482" s="22" t="s">
        <v>303</v>
      </c>
      <c r="H482" s="22" t="s">
        <v>122</v>
      </c>
      <c r="I482" s="18"/>
      <c r="J482" s="22" t="s">
        <v>1091</v>
      </c>
      <c r="K482" s="22" t="s">
        <v>917</v>
      </c>
      <c r="L482" s="18">
        <v>2020</v>
      </c>
      <c r="M482" s="22" t="s">
        <v>22</v>
      </c>
      <c r="N482" s="7" t="s">
        <v>23</v>
      </c>
      <c r="P482" s="8" t="s">
        <v>24</v>
      </c>
    </row>
    <row r="483" spans="2:16" ht="13.5" customHeight="1">
      <c r="B483" s="24" t="s">
        <v>1204</v>
      </c>
      <c r="C483" s="20" t="s">
        <v>15</v>
      </c>
      <c r="D483" s="24" t="s">
        <v>1118</v>
      </c>
      <c r="E483" s="21" t="s">
        <v>1143</v>
      </c>
      <c r="F483" s="24" t="s">
        <v>18</v>
      </c>
      <c r="G483" s="24" t="s">
        <v>303</v>
      </c>
      <c r="H483" s="24" t="s">
        <v>122</v>
      </c>
      <c r="I483" s="20"/>
      <c r="J483" s="24" t="s">
        <v>1205</v>
      </c>
      <c r="K483" s="24" t="s">
        <v>917</v>
      </c>
      <c r="L483" s="20">
        <v>2020</v>
      </c>
      <c r="M483" s="24" t="s">
        <v>22</v>
      </c>
      <c r="N483" s="7" t="s">
        <v>23</v>
      </c>
      <c r="P483" s="8" t="s">
        <v>24</v>
      </c>
    </row>
    <row r="484" spans="2:16" ht="13.5" customHeight="1">
      <c r="B484" s="22" t="s">
        <v>1206</v>
      </c>
      <c r="C484" s="18" t="s">
        <v>15</v>
      </c>
      <c r="D484" s="22" t="s">
        <v>1118</v>
      </c>
      <c r="E484" s="19" t="s">
        <v>1143</v>
      </c>
      <c r="F484" s="22" t="s">
        <v>18</v>
      </c>
      <c r="G484" s="22" t="s">
        <v>303</v>
      </c>
      <c r="H484" s="22" t="s">
        <v>122</v>
      </c>
      <c r="I484" s="18"/>
      <c r="J484" s="22" t="s">
        <v>1207</v>
      </c>
      <c r="K484" s="22" t="s">
        <v>917</v>
      </c>
      <c r="L484" s="18">
        <v>2020</v>
      </c>
      <c r="M484" s="22" t="s">
        <v>22</v>
      </c>
      <c r="N484" s="7" t="s">
        <v>23</v>
      </c>
      <c r="P484" s="8" t="s">
        <v>24</v>
      </c>
    </row>
    <row r="485" spans="2:16" ht="13.5" customHeight="1">
      <c r="B485" s="24" t="s">
        <v>1208</v>
      </c>
      <c r="C485" s="20" t="s">
        <v>15</v>
      </c>
      <c r="D485" s="24" t="s">
        <v>1118</v>
      </c>
      <c r="E485" s="21" t="s">
        <v>1143</v>
      </c>
      <c r="F485" s="24" t="s">
        <v>18</v>
      </c>
      <c r="G485" s="24" t="s">
        <v>303</v>
      </c>
      <c r="H485" s="24" t="s">
        <v>122</v>
      </c>
      <c r="I485" s="20"/>
      <c r="J485" s="24" t="s">
        <v>1066</v>
      </c>
      <c r="K485" s="24" t="s">
        <v>917</v>
      </c>
      <c r="L485" s="20">
        <v>2020</v>
      </c>
      <c r="M485" s="24" t="s">
        <v>22</v>
      </c>
      <c r="N485" s="7" t="s">
        <v>23</v>
      </c>
      <c r="P485" s="8" t="s">
        <v>24</v>
      </c>
    </row>
    <row r="486" spans="2:16" ht="13.5" customHeight="1">
      <c r="B486" s="22" t="s">
        <v>1209</v>
      </c>
      <c r="C486" s="18" t="s">
        <v>15</v>
      </c>
      <c r="D486" s="22" t="s">
        <v>1118</v>
      </c>
      <c r="E486" s="19" t="s">
        <v>1143</v>
      </c>
      <c r="F486" s="22" t="s">
        <v>18</v>
      </c>
      <c r="G486" s="22" t="s">
        <v>303</v>
      </c>
      <c r="H486" s="22" t="s">
        <v>122</v>
      </c>
      <c r="I486" s="18"/>
      <c r="J486" s="22" t="s">
        <v>1167</v>
      </c>
      <c r="K486" s="22" t="s">
        <v>917</v>
      </c>
      <c r="L486" s="18">
        <v>2020</v>
      </c>
      <c r="M486" s="22" t="s">
        <v>22</v>
      </c>
      <c r="N486" s="7" t="s">
        <v>23</v>
      </c>
      <c r="P486" s="8" t="s">
        <v>24</v>
      </c>
    </row>
    <row r="487" spans="2:16" ht="13.5" customHeight="1">
      <c r="B487" s="24" t="s">
        <v>1210</v>
      </c>
      <c r="C487" s="20" t="s">
        <v>15</v>
      </c>
      <c r="D487" s="24" t="s">
        <v>1118</v>
      </c>
      <c r="E487" s="21" t="s">
        <v>1211</v>
      </c>
      <c r="F487" s="24" t="s">
        <v>1212</v>
      </c>
      <c r="G487" s="9" t="s">
        <v>109</v>
      </c>
      <c r="H487" s="24" t="s">
        <v>1213</v>
      </c>
      <c r="I487" s="20"/>
      <c r="J487" s="24" t="s">
        <v>110</v>
      </c>
      <c r="K487" s="24" t="s">
        <v>917</v>
      </c>
      <c r="L487" s="20">
        <v>2019</v>
      </c>
      <c r="M487" s="24" t="s">
        <v>22</v>
      </c>
      <c r="N487" s="7" t="s">
        <v>23</v>
      </c>
      <c r="P487" s="8" t="s">
        <v>24</v>
      </c>
    </row>
    <row r="488" spans="2:16" ht="13.5" customHeight="1">
      <c r="B488" s="22" t="s">
        <v>1214</v>
      </c>
      <c r="C488" s="18" t="s">
        <v>15</v>
      </c>
      <c r="D488" s="22" t="s">
        <v>1118</v>
      </c>
      <c r="E488" s="19" t="s">
        <v>1215</v>
      </c>
      <c r="F488" s="22" t="s">
        <v>1212</v>
      </c>
      <c r="G488" s="22" t="s">
        <v>57</v>
      </c>
      <c r="H488" s="22" t="s">
        <v>58</v>
      </c>
      <c r="I488" s="18"/>
      <c r="J488" s="22" t="s">
        <v>1151</v>
      </c>
      <c r="K488" s="22" t="s">
        <v>917</v>
      </c>
      <c r="L488" s="18">
        <v>2019</v>
      </c>
      <c r="M488" s="22" t="s">
        <v>22</v>
      </c>
      <c r="N488" s="7" t="s">
        <v>23</v>
      </c>
      <c r="P488" s="8" t="s">
        <v>24</v>
      </c>
    </row>
    <row r="489" spans="2:16" ht="13.5" customHeight="1">
      <c r="B489" s="24" t="s">
        <v>1216</v>
      </c>
      <c r="C489" s="20" t="s">
        <v>15</v>
      </c>
      <c r="D489" s="24" t="s">
        <v>1118</v>
      </c>
      <c r="E489" s="21" t="s">
        <v>1217</v>
      </c>
      <c r="F489" s="24" t="s">
        <v>18</v>
      </c>
      <c r="G489" s="24" t="s">
        <v>57</v>
      </c>
      <c r="H489" s="24" t="s">
        <v>58</v>
      </c>
      <c r="I489" s="20"/>
      <c r="J489" s="24" t="s">
        <v>1218</v>
      </c>
      <c r="K489" s="24" t="s">
        <v>917</v>
      </c>
      <c r="L489" s="20">
        <v>2019</v>
      </c>
      <c r="M489" s="24" t="s">
        <v>22</v>
      </c>
      <c r="N489" s="7" t="s">
        <v>23</v>
      </c>
      <c r="P489" s="8" t="s">
        <v>24</v>
      </c>
    </row>
    <row r="490" spans="2:16" ht="13.5" customHeight="1">
      <c r="B490" s="22" t="s">
        <v>1219</v>
      </c>
      <c r="C490" s="18" t="s">
        <v>15</v>
      </c>
      <c r="D490" s="22" t="s">
        <v>1118</v>
      </c>
      <c r="E490" s="19" t="s">
        <v>325</v>
      </c>
      <c r="F490" s="22" t="s">
        <v>1212</v>
      </c>
      <c r="G490" s="22" t="s">
        <v>57</v>
      </c>
      <c r="H490" s="22" t="s">
        <v>58</v>
      </c>
      <c r="I490" s="18"/>
      <c r="J490" s="22" t="s">
        <v>1220</v>
      </c>
      <c r="K490" s="22" t="s">
        <v>917</v>
      </c>
      <c r="L490" s="18">
        <v>2018</v>
      </c>
      <c r="M490" s="22" t="s">
        <v>22</v>
      </c>
      <c r="N490" s="7" t="s">
        <v>23</v>
      </c>
      <c r="P490" s="8" t="s">
        <v>22</v>
      </c>
    </row>
    <row r="491" spans="2:16" ht="13.5" customHeight="1">
      <c r="B491" s="24" t="s">
        <v>1221</v>
      </c>
      <c r="C491" s="20" t="s">
        <v>15</v>
      </c>
      <c r="D491" s="24" t="s">
        <v>1118</v>
      </c>
      <c r="E491" s="21" t="s">
        <v>325</v>
      </c>
      <c r="F491" s="24" t="s">
        <v>18</v>
      </c>
      <c r="G491" s="24" t="s">
        <v>57</v>
      </c>
      <c r="H491" s="24" t="s">
        <v>58</v>
      </c>
      <c r="I491" s="20"/>
      <c r="J491" s="24" t="s">
        <v>1222</v>
      </c>
      <c r="K491" s="24" t="s">
        <v>917</v>
      </c>
      <c r="L491" s="20">
        <v>2019</v>
      </c>
      <c r="M491" s="24" t="s">
        <v>22</v>
      </c>
      <c r="N491" s="7" t="s">
        <v>23</v>
      </c>
      <c r="P491" s="8" t="s">
        <v>24</v>
      </c>
    </row>
    <row r="492" spans="2:16" ht="13.5" customHeight="1">
      <c r="B492" s="22" t="s">
        <v>1223</v>
      </c>
      <c r="C492" s="18" t="s">
        <v>15</v>
      </c>
      <c r="D492" s="22" t="s">
        <v>1118</v>
      </c>
      <c r="E492" s="19" t="s">
        <v>1215</v>
      </c>
      <c r="F492" s="22" t="s">
        <v>1212</v>
      </c>
      <c r="G492" s="22" t="s">
        <v>57</v>
      </c>
      <c r="H492" s="22" t="s">
        <v>58</v>
      </c>
      <c r="I492" s="18"/>
      <c r="J492" s="22" t="s">
        <v>963</v>
      </c>
      <c r="K492" s="22" t="s">
        <v>917</v>
      </c>
      <c r="L492" s="18">
        <v>2019</v>
      </c>
      <c r="M492" s="22" t="s">
        <v>22</v>
      </c>
      <c r="N492" s="7" t="s">
        <v>23</v>
      </c>
      <c r="P492" s="8" t="s">
        <v>24</v>
      </c>
    </row>
    <row r="493" spans="2:16" ht="13.5" customHeight="1">
      <c r="B493" s="24" t="s">
        <v>1224</v>
      </c>
      <c r="C493" s="20" t="s">
        <v>15</v>
      </c>
      <c r="D493" s="24" t="s">
        <v>1118</v>
      </c>
      <c r="E493" s="21" t="s">
        <v>325</v>
      </c>
      <c r="F493" s="24" t="s">
        <v>18</v>
      </c>
      <c r="G493" s="24" t="s">
        <v>57</v>
      </c>
      <c r="H493" s="24" t="s">
        <v>58</v>
      </c>
      <c r="I493" s="20"/>
      <c r="J493" s="24" t="s">
        <v>1225</v>
      </c>
      <c r="K493" s="24" t="s">
        <v>917</v>
      </c>
      <c r="L493" s="20">
        <v>2019</v>
      </c>
      <c r="M493" s="24" t="s">
        <v>22</v>
      </c>
      <c r="N493" s="7" t="s">
        <v>23</v>
      </c>
      <c r="P493" s="8" t="s">
        <v>24</v>
      </c>
    </row>
    <row r="494" spans="2:16" ht="13.5" customHeight="1">
      <c r="B494" s="22" t="s">
        <v>1226</v>
      </c>
      <c r="C494" s="18" t="s">
        <v>15</v>
      </c>
      <c r="D494" s="22" t="s">
        <v>1118</v>
      </c>
      <c r="E494" s="19" t="s">
        <v>1227</v>
      </c>
      <c r="F494" s="22" t="s">
        <v>18</v>
      </c>
      <c r="G494" s="22" t="s">
        <v>57</v>
      </c>
      <c r="H494" s="22" t="s">
        <v>58</v>
      </c>
      <c r="I494" s="18"/>
      <c r="J494" s="22" t="s">
        <v>187</v>
      </c>
      <c r="K494" s="22" t="s">
        <v>917</v>
      </c>
      <c r="L494" s="18">
        <v>2019</v>
      </c>
      <c r="M494" s="22" t="s">
        <v>53</v>
      </c>
      <c r="N494" s="7" t="s">
        <v>23</v>
      </c>
      <c r="P494" s="8" t="s">
        <v>53</v>
      </c>
    </row>
    <row r="495" spans="2:16" ht="13.5" customHeight="1">
      <c r="B495" s="24" t="s">
        <v>1228</v>
      </c>
      <c r="C495" s="20" t="s">
        <v>15</v>
      </c>
      <c r="D495" s="24" t="s">
        <v>1118</v>
      </c>
      <c r="E495" s="21" t="s">
        <v>1229</v>
      </c>
      <c r="F495" s="24" t="s">
        <v>18</v>
      </c>
      <c r="G495" s="24" t="s">
        <v>57</v>
      </c>
      <c r="H495" s="24" t="s">
        <v>58</v>
      </c>
      <c r="I495" s="20"/>
      <c r="J495" s="24" t="s">
        <v>1230</v>
      </c>
      <c r="K495" s="24" t="s">
        <v>917</v>
      </c>
      <c r="L495" s="20">
        <v>2019</v>
      </c>
      <c r="M495" s="24" t="s">
        <v>22</v>
      </c>
      <c r="N495" s="7" t="s">
        <v>23</v>
      </c>
      <c r="P495" s="8" t="s">
        <v>24</v>
      </c>
    </row>
    <row r="496" spans="2:16" ht="13.5" customHeight="1">
      <c r="B496" s="22" t="s">
        <v>1231</v>
      </c>
      <c r="C496" s="18" t="s">
        <v>15</v>
      </c>
      <c r="D496" s="22" t="s">
        <v>1118</v>
      </c>
      <c r="E496" s="19" t="s">
        <v>1232</v>
      </c>
      <c r="F496" s="22" t="s">
        <v>1212</v>
      </c>
      <c r="G496" s="22" t="s">
        <v>57</v>
      </c>
      <c r="H496" s="22" t="s">
        <v>58</v>
      </c>
      <c r="I496" s="18"/>
      <c r="J496" s="22" t="s">
        <v>1233</v>
      </c>
      <c r="K496" s="22" t="s">
        <v>917</v>
      </c>
      <c r="L496" s="18">
        <v>2019</v>
      </c>
      <c r="M496" s="22" t="s">
        <v>22</v>
      </c>
      <c r="N496" s="7" t="s">
        <v>23</v>
      </c>
      <c r="P496" s="8" t="s">
        <v>24</v>
      </c>
    </row>
    <row r="497" spans="2:16" ht="13.5" customHeight="1">
      <c r="B497" s="24" t="s">
        <v>1234</v>
      </c>
      <c r="C497" s="20" t="s">
        <v>15</v>
      </c>
      <c r="D497" s="24" t="s">
        <v>1118</v>
      </c>
      <c r="E497" s="21" t="s">
        <v>1143</v>
      </c>
      <c r="F497" s="24" t="s">
        <v>18</v>
      </c>
      <c r="G497" s="24" t="s">
        <v>303</v>
      </c>
      <c r="H497" s="24" t="s">
        <v>122</v>
      </c>
      <c r="I497" s="20"/>
      <c r="J497" s="24" t="s">
        <v>1235</v>
      </c>
      <c r="K497" s="24" t="s">
        <v>917</v>
      </c>
      <c r="L497" s="20">
        <v>2019</v>
      </c>
      <c r="M497" s="24" t="s">
        <v>22</v>
      </c>
      <c r="N497" s="7" t="s">
        <v>23</v>
      </c>
      <c r="P497" s="8" t="s">
        <v>24</v>
      </c>
    </row>
    <row r="498" spans="2:16" ht="13.5" customHeight="1">
      <c r="B498" s="22" t="s">
        <v>1236</v>
      </c>
      <c r="C498" s="18" t="s">
        <v>15</v>
      </c>
      <c r="D498" s="22" t="s">
        <v>1118</v>
      </c>
      <c r="E498" s="19" t="s">
        <v>1143</v>
      </c>
      <c r="F498" s="22" t="s">
        <v>18</v>
      </c>
      <c r="G498" s="22" t="s">
        <v>303</v>
      </c>
      <c r="H498" s="22" t="s">
        <v>122</v>
      </c>
      <c r="I498" s="18"/>
      <c r="J498" s="22" t="s">
        <v>1237</v>
      </c>
      <c r="K498" s="22" t="s">
        <v>917</v>
      </c>
      <c r="L498" s="18">
        <v>2019</v>
      </c>
      <c r="M498" s="22" t="s">
        <v>22</v>
      </c>
      <c r="N498" s="7" t="s">
        <v>23</v>
      </c>
      <c r="P498" s="8" t="s">
        <v>24</v>
      </c>
    </row>
    <row r="499" spans="2:16" ht="13.5" customHeight="1">
      <c r="B499" s="24" t="s">
        <v>1238</v>
      </c>
      <c r="C499" s="20" t="s">
        <v>15</v>
      </c>
      <c r="D499" s="24" t="s">
        <v>1118</v>
      </c>
      <c r="E499" s="21" t="s">
        <v>1217</v>
      </c>
      <c r="F499" s="24" t="s">
        <v>18</v>
      </c>
      <c r="G499" s="24" t="s">
        <v>57</v>
      </c>
      <c r="H499" s="24" t="s">
        <v>58</v>
      </c>
      <c r="I499" s="20"/>
      <c r="J499" s="24" t="s">
        <v>1077</v>
      </c>
      <c r="K499" s="24" t="s">
        <v>917</v>
      </c>
      <c r="L499" s="20">
        <v>2019</v>
      </c>
      <c r="M499" s="24" t="s">
        <v>22</v>
      </c>
      <c r="N499" s="7" t="s">
        <v>23</v>
      </c>
      <c r="P499" s="8" t="s">
        <v>24</v>
      </c>
    </row>
    <row r="500" spans="2:16" ht="13.5" customHeight="1">
      <c r="B500" s="22" t="s">
        <v>1239</v>
      </c>
      <c r="C500" s="18" t="s">
        <v>15</v>
      </c>
      <c r="D500" s="22" t="s">
        <v>1118</v>
      </c>
      <c r="E500" s="19" t="s">
        <v>1240</v>
      </c>
      <c r="F500" s="22" t="s">
        <v>18</v>
      </c>
      <c r="G500" s="22" t="s">
        <v>419</v>
      </c>
      <c r="H500" s="22" t="s">
        <v>419</v>
      </c>
      <c r="I500" s="18"/>
      <c r="J500" s="22" t="s">
        <v>919</v>
      </c>
      <c r="K500" s="22" t="s">
        <v>917</v>
      </c>
      <c r="L500" s="18">
        <v>2019</v>
      </c>
      <c r="M500" s="22" t="s">
        <v>22</v>
      </c>
      <c r="N500" s="7" t="s">
        <v>23</v>
      </c>
      <c r="P500" s="8" t="s">
        <v>24</v>
      </c>
    </row>
    <row r="501" spans="2:16" ht="13.5" customHeight="1">
      <c r="B501" s="24" t="s">
        <v>1241</v>
      </c>
      <c r="C501" s="20" t="s">
        <v>15</v>
      </c>
      <c r="D501" s="24" t="s">
        <v>1118</v>
      </c>
      <c r="E501" s="21" t="s">
        <v>1242</v>
      </c>
      <c r="F501" s="24" t="s">
        <v>18</v>
      </c>
      <c r="G501" s="24" t="s">
        <v>419</v>
      </c>
      <c r="H501" s="24" t="s">
        <v>419</v>
      </c>
      <c r="I501" s="20"/>
      <c r="J501" s="24" t="s">
        <v>110</v>
      </c>
      <c r="K501" s="24" t="s">
        <v>917</v>
      </c>
      <c r="L501" s="20">
        <v>2019</v>
      </c>
      <c r="M501" s="24" t="s">
        <v>22</v>
      </c>
      <c r="N501" s="7" t="s">
        <v>23</v>
      </c>
      <c r="P501" s="8" t="s">
        <v>24</v>
      </c>
    </row>
    <row r="502" spans="2:16" ht="13.5" customHeight="1">
      <c r="B502" s="22" t="s">
        <v>1243</v>
      </c>
      <c r="C502" s="18" t="s">
        <v>15</v>
      </c>
      <c r="D502" s="22" t="s">
        <v>1118</v>
      </c>
      <c r="E502" s="19" t="s">
        <v>1244</v>
      </c>
      <c r="F502" s="22" t="s">
        <v>18</v>
      </c>
      <c r="G502" s="22" t="s">
        <v>419</v>
      </c>
      <c r="H502" s="22" t="s">
        <v>419</v>
      </c>
      <c r="I502" s="18"/>
      <c r="J502" s="22" t="s">
        <v>1148</v>
      </c>
      <c r="K502" s="22" t="s">
        <v>917</v>
      </c>
      <c r="L502" s="18">
        <v>2019</v>
      </c>
      <c r="M502" s="22" t="s">
        <v>22</v>
      </c>
      <c r="N502" s="7" t="s">
        <v>23</v>
      </c>
      <c r="P502" s="8" t="s">
        <v>24</v>
      </c>
    </row>
    <row r="503" spans="2:16" ht="13.5" customHeight="1">
      <c r="B503" s="24" t="s">
        <v>1245</v>
      </c>
      <c r="C503" s="20" t="s">
        <v>15</v>
      </c>
      <c r="D503" s="24" t="s">
        <v>1118</v>
      </c>
      <c r="E503" s="21" t="s">
        <v>1246</v>
      </c>
      <c r="F503" s="24" t="s">
        <v>18</v>
      </c>
      <c r="G503" s="24" t="s">
        <v>419</v>
      </c>
      <c r="H503" s="24" t="s">
        <v>419</v>
      </c>
      <c r="I503" s="20"/>
      <c r="J503" s="24" t="s">
        <v>1247</v>
      </c>
      <c r="K503" s="24" t="s">
        <v>917</v>
      </c>
      <c r="L503" s="20">
        <v>2019</v>
      </c>
      <c r="M503" s="24" t="s">
        <v>22</v>
      </c>
      <c r="N503" s="7" t="s">
        <v>23</v>
      </c>
      <c r="P503" s="8" t="s">
        <v>24</v>
      </c>
    </row>
    <row r="504" spans="2:16" ht="13.5" customHeight="1">
      <c r="B504" s="22" t="s">
        <v>1248</v>
      </c>
      <c r="C504" s="18" t="s">
        <v>15</v>
      </c>
      <c r="D504" s="22" t="s">
        <v>1118</v>
      </c>
      <c r="E504" s="19" t="s">
        <v>1143</v>
      </c>
      <c r="F504" s="22" t="s">
        <v>18</v>
      </c>
      <c r="G504" s="22" t="s">
        <v>303</v>
      </c>
      <c r="H504" s="22" t="s">
        <v>122</v>
      </c>
      <c r="I504" s="18"/>
      <c r="J504" s="22" t="s">
        <v>1190</v>
      </c>
      <c r="K504" s="22" t="s">
        <v>917</v>
      </c>
      <c r="L504" s="18">
        <v>2019</v>
      </c>
      <c r="M504" s="22" t="s">
        <v>22</v>
      </c>
      <c r="N504" s="7" t="s">
        <v>23</v>
      </c>
      <c r="P504" s="8" t="s">
        <v>24</v>
      </c>
    </row>
    <row r="505" spans="2:16" ht="13.5" customHeight="1">
      <c r="B505" s="24" t="s">
        <v>1249</v>
      </c>
      <c r="C505" s="20" t="s">
        <v>15</v>
      </c>
      <c r="D505" s="24" t="s">
        <v>1118</v>
      </c>
      <c r="E505" s="21" t="s">
        <v>1143</v>
      </c>
      <c r="F505" s="24" t="s">
        <v>18</v>
      </c>
      <c r="G505" s="24" t="s">
        <v>303</v>
      </c>
      <c r="H505" s="24" t="s">
        <v>122</v>
      </c>
      <c r="I505" s="20"/>
      <c r="J505" s="24" t="s">
        <v>1186</v>
      </c>
      <c r="K505" s="24" t="s">
        <v>917</v>
      </c>
      <c r="L505" s="20">
        <v>2019</v>
      </c>
      <c r="M505" s="24" t="s">
        <v>22</v>
      </c>
      <c r="N505" s="7" t="s">
        <v>23</v>
      </c>
      <c r="P505" s="8" t="s">
        <v>24</v>
      </c>
    </row>
    <row r="506" spans="2:16" ht="13.5" customHeight="1">
      <c r="B506" s="22" t="s">
        <v>1250</v>
      </c>
      <c r="C506" s="18" t="s">
        <v>15</v>
      </c>
      <c r="D506" s="22" t="s">
        <v>1118</v>
      </c>
      <c r="E506" s="19" t="s">
        <v>1143</v>
      </c>
      <c r="F506" s="22" t="s">
        <v>18</v>
      </c>
      <c r="G506" s="22" t="s">
        <v>303</v>
      </c>
      <c r="H506" s="22" t="s">
        <v>157</v>
      </c>
      <c r="I506" s="18"/>
      <c r="J506" s="22" t="s">
        <v>1251</v>
      </c>
      <c r="K506" s="22" t="s">
        <v>917</v>
      </c>
      <c r="L506" s="18">
        <v>2019</v>
      </c>
      <c r="M506" s="22" t="s">
        <v>22</v>
      </c>
      <c r="N506" s="7" t="s">
        <v>23</v>
      </c>
      <c r="P506" s="8" t="s">
        <v>24</v>
      </c>
    </row>
    <row r="507" spans="2:16" ht="13.5" customHeight="1">
      <c r="B507" s="24" t="s">
        <v>1252</v>
      </c>
      <c r="C507" s="20" t="s">
        <v>15</v>
      </c>
      <c r="D507" s="24" t="s">
        <v>1118</v>
      </c>
      <c r="E507" s="21" t="s">
        <v>1143</v>
      </c>
      <c r="F507" s="24" t="s">
        <v>18</v>
      </c>
      <c r="G507" s="24" t="s">
        <v>303</v>
      </c>
      <c r="H507" s="24" t="s">
        <v>122</v>
      </c>
      <c r="I507" s="20"/>
      <c r="J507" s="24" t="s">
        <v>1235</v>
      </c>
      <c r="K507" s="24" t="s">
        <v>917</v>
      </c>
      <c r="L507" s="20">
        <v>2019</v>
      </c>
      <c r="M507" s="24" t="s">
        <v>22</v>
      </c>
      <c r="N507" s="7" t="s">
        <v>23</v>
      </c>
      <c r="P507" s="8" t="s">
        <v>24</v>
      </c>
    </row>
    <row r="508" spans="2:16" ht="13.5" customHeight="1">
      <c r="B508" s="22" t="s">
        <v>1253</v>
      </c>
      <c r="C508" s="18" t="s">
        <v>15</v>
      </c>
      <c r="D508" s="22" t="s">
        <v>1118</v>
      </c>
      <c r="E508" s="19" t="s">
        <v>1211</v>
      </c>
      <c r="F508" s="22" t="s">
        <v>1212</v>
      </c>
      <c r="G508" s="4" t="s">
        <v>109</v>
      </c>
      <c r="H508" s="22" t="s">
        <v>1213</v>
      </c>
      <c r="I508" s="18"/>
      <c r="J508" s="22" t="s">
        <v>110</v>
      </c>
      <c r="K508" s="22" t="s">
        <v>917</v>
      </c>
      <c r="L508" s="18">
        <v>2019</v>
      </c>
      <c r="M508" s="22" t="s">
        <v>22</v>
      </c>
      <c r="N508" s="7" t="s">
        <v>23</v>
      </c>
      <c r="P508" s="8" t="s">
        <v>24</v>
      </c>
    </row>
    <row r="509" spans="2:16" ht="13.5" customHeight="1">
      <c r="B509" s="24" t="s">
        <v>1254</v>
      </c>
      <c r="C509" s="20" t="s">
        <v>15</v>
      </c>
      <c r="D509" s="24" t="s">
        <v>1118</v>
      </c>
      <c r="E509" s="21" t="s">
        <v>1227</v>
      </c>
      <c r="F509" s="24" t="s">
        <v>1212</v>
      </c>
      <c r="G509" s="24" t="s">
        <v>57</v>
      </c>
      <c r="H509" s="24" t="s">
        <v>58</v>
      </c>
      <c r="I509" s="20"/>
      <c r="J509" s="24" t="s">
        <v>1255</v>
      </c>
      <c r="K509" s="24" t="s">
        <v>917</v>
      </c>
      <c r="L509" s="20">
        <v>2019</v>
      </c>
      <c r="M509" s="24" t="s">
        <v>22</v>
      </c>
      <c r="N509" s="7" t="s">
        <v>23</v>
      </c>
      <c r="P509" s="8" t="s">
        <v>24</v>
      </c>
    </row>
    <row r="510" spans="2:16" ht="13.5" customHeight="1">
      <c r="B510" s="22" t="s">
        <v>1256</v>
      </c>
      <c r="C510" s="18" t="s">
        <v>15</v>
      </c>
      <c r="D510" s="22" t="s">
        <v>1118</v>
      </c>
      <c r="E510" s="19" t="s">
        <v>1215</v>
      </c>
      <c r="F510" s="22" t="s">
        <v>1212</v>
      </c>
      <c r="G510" s="22" t="s">
        <v>57</v>
      </c>
      <c r="H510" s="22" t="s">
        <v>58</v>
      </c>
      <c r="I510" s="18"/>
      <c r="J510" s="22" t="s">
        <v>979</v>
      </c>
      <c r="K510" s="22" t="s">
        <v>917</v>
      </c>
      <c r="L510" s="18">
        <v>2019</v>
      </c>
      <c r="M510" s="22" t="s">
        <v>22</v>
      </c>
      <c r="N510" s="7" t="s">
        <v>23</v>
      </c>
      <c r="P510" s="8" t="s">
        <v>24</v>
      </c>
    </row>
    <row r="511" spans="2:16" ht="13.5" customHeight="1">
      <c r="B511" s="24" t="s">
        <v>1257</v>
      </c>
      <c r="C511" s="20" t="s">
        <v>15</v>
      </c>
      <c r="D511" s="24" t="s">
        <v>1118</v>
      </c>
      <c r="E511" s="21" t="s">
        <v>1215</v>
      </c>
      <c r="F511" s="24" t="s">
        <v>1212</v>
      </c>
      <c r="G511" s="24" t="s">
        <v>57</v>
      </c>
      <c r="H511" s="24" t="s">
        <v>58</v>
      </c>
      <c r="I511" s="20"/>
      <c r="J511" s="24" t="s">
        <v>1258</v>
      </c>
      <c r="K511" s="24" t="s">
        <v>917</v>
      </c>
      <c r="L511" s="20">
        <v>2019</v>
      </c>
      <c r="M511" s="24" t="s">
        <v>22</v>
      </c>
      <c r="N511" s="7" t="s">
        <v>23</v>
      </c>
      <c r="P511" s="8" t="s">
        <v>24</v>
      </c>
    </row>
    <row r="512" spans="2:16" ht="13.5" customHeight="1">
      <c r="B512" s="22" t="s">
        <v>1259</v>
      </c>
      <c r="C512" s="18" t="s">
        <v>15</v>
      </c>
      <c r="D512" s="22" t="s">
        <v>1118</v>
      </c>
      <c r="E512" s="19" t="s">
        <v>1260</v>
      </c>
      <c r="F512" s="22" t="s">
        <v>1212</v>
      </c>
      <c r="G512" s="4" t="s">
        <v>109</v>
      </c>
      <c r="H512" s="22" t="s">
        <v>334</v>
      </c>
      <c r="I512" s="18"/>
      <c r="J512" s="22" t="s">
        <v>1230</v>
      </c>
      <c r="K512" s="22" t="s">
        <v>917</v>
      </c>
      <c r="L512" s="18">
        <v>2019</v>
      </c>
      <c r="M512" s="22" t="s">
        <v>24</v>
      </c>
      <c r="N512" s="7" t="s">
        <v>23</v>
      </c>
      <c r="P512" s="8" t="s">
        <v>24</v>
      </c>
    </row>
    <row r="513" spans="2:16" ht="13.5" customHeight="1">
      <c r="B513" s="24" t="s">
        <v>1261</v>
      </c>
      <c r="C513" s="20" t="s">
        <v>15</v>
      </c>
      <c r="D513" s="24" t="s">
        <v>1118</v>
      </c>
      <c r="E513" s="21" t="s">
        <v>1262</v>
      </c>
      <c r="F513" s="24" t="s">
        <v>18</v>
      </c>
      <c r="G513" s="24" t="s">
        <v>71</v>
      </c>
      <c r="H513" s="24" t="s">
        <v>281</v>
      </c>
      <c r="I513" s="20"/>
      <c r="J513" s="24" t="s">
        <v>966</v>
      </c>
      <c r="K513" s="24" t="s">
        <v>917</v>
      </c>
      <c r="L513" s="20">
        <v>2019</v>
      </c>
      <c r="M513" s="24" t="s">
        <v>22</v>
      </c>
      <c r="N513" s="7" t="s">
        <v>23</v>
      </c>
      <c r="P513" s="8" t="s">
        <v>24</v>
      </c>
    </row>
    <row r="514" spans="2:16" ht="13.5" customHeight="1">
      <c r="B514" s="22" t="s">
        <v>1263</v>
      </c>
      <c r="C514" s="18" t="s">
        <v>15</v>
      </c>
      <c r="D514" s="22" t="s">
        <v>1118</v>
      </c>
      <c r="E514" s="19" t="s">
        <v>1211</v>
      </c>
      <c r="F514" s="22" t="s">
        <v>1212</v>
      </c>
      <c r="G514" s="4" t="s">
        <v>109</v>
      </c>
      <c r="H514" s="22" t="s">
        <v>1213</v>
      </c>
      <c r="I514" s="18"/>
      <c r="J514" s="22" t="s">
        <v>1000</v>
      </c>
      <c r="K514" s="22" t="s">
        <v>917</v>
      </c>
      <c r="L514" s="18">
        <v>2019</v>
      </c>
      <c r="M514" s="22" t="s">
        <v>22</v>
      </c>
      <c r="N514" s="7" t="s">
        <v>23</v>
      </c>
      <c r="P514" s="8" t="s">
        <v>24</v>
      </c>
    </row>
    <row r="515" spans="2:16" ht="13.5" customHeight="1">
      <c r="B515" s="24" t="s">
        <v>1264</v>
      </c>
      <c r="C515" s="20" t="s">
        <v>15</v>
      </c>
      <c r="D515" s="24" t="s">
        <v>1118</v>
      </c>
      <c r="E515" s="21" t="s">
        <v>1143</v>
      </c>
      <c r="F515" s="24" t="s">
        <v>18</v>
      </c>
      <c r="G515" s="24" t="s">
        <v>303</v>
      </c>
      <c r="H515" s="24" t="s">
        <v>157</v>
      </c>
      <c r="I515" s="20"/>
      <c r="J515" s="24" t="s">
        <v>976</v>
      </c>
      <c r="K515" s="24" t="s">
        <v>917</v>
      </c>
      <c r="L515" s="20">
        <v>2019</v>
      </c>
      <c r="M515" s="24" t="s">
        <v>22</v>
      </c>
      <c r="N515" s="7" t="s">
        <v>23</v>
      </c>
      <c r="P515" s="8" t="s">
        <v>24</v>
      </c>
    </row>
    <row r="516" spans="2:16" ht="13.5" customHeight="1">
      <c r="B516" s="22" t="s">
        <v>1265</v>
      </c>
      <c r="C516" s="18" t="s">
        <v>15</v>
      </c>
      <c r="D516" s="22" t="s">
        <v>1118</v>
      </c>
      <c r="E516" s="19" t="s">
        <v>1143</v>
      </c>
      <c r="F516" s="22" t="s">
        <v>18</v>
      </c>
      <c r="G516" s="22" t="s">
        <v>303</v>
      </c>
      <c r="H516" s="22" t="s">
        <v>122</v>
      </c>
      <c r="I516" s="18"/>
      <c r="J516" s="22" t="s">
        <v>1266</v>
      </c>
      <c r="K516" s="22" t="s">
        <v>917</v>
      </c>
      <c r="L516" s="18">
        <v>2019</v>
      </c>
      <c r="M516" s="22" t="s">
        <v>22</v>
      </c>
      <c r="N516" s="7" t="s">
        <v>23</v>
      </c>
      <c r="P516" s="8" t="s">
        <v>24</v>
      </c>
    </row>
    <row r="517" spans="2:16" ht="13.5" customHeight="1">
      <c r="B517" s="24" t="s">
        <v>1267</v>
      </c>
      <c r="C517" s="20" t="s">
        <v>15</v>
      </c>
      <c r="D517" s="24" t="s">
        <v>1118</v>
      </c>
      <c r="E517" s="21" t="s">
        <v>1262</v>
      </c>
      <c r="F517" s="24" t="s">
        <v>1212</v>
      </c>
      <c r="G517" s="24" t="s">
        <v>71</v>
      </c>
      <c r="H517" s="24" t="s">
        <v>281</v>
      </c>
      <c r="I517" s="20"/>
      <c r="J517" s="24" t="s">
        <v>1268</v>
      </c>
      <c r="K517" s="24" t="s">
        <v>917</v>
      </c>
      <c r="L517" s="20">
        <v>2019</v>
      </c>
      <c r="M517" s="24" t="s">
        <v>22</v>
      </c>
      <c r="N517" s="7" t="s">
        <v>23</v>
      </c>
      <c r="P517" s="8" t="s">
        <v>24</v>
      </c>
    </row>
    <row r="518" spans="2:16" ht="13.5" customHeight="1">
      <c r="B518" s="22" t="s">
        <v>1269</v>
      </c>
      <c r="C518" s="18" t="s">
        <v>15</v>
      </c>
      <c r="D518" s="22" t="s">
        <v>1118</v>
      </c>
      <c r="E518" s="19" t="s">
        <v>1143</v>
      </c>
      <c r="F518" s="22" t="s">
        <v>18</v>
      </c>
      <c r="G518" s="22" t="s">
        <v>71</v>
      </c>
      <c r="H518" s="22" t="s">
        <v>281</v>
      </c>
      <c r="I518" s="18"/>
      <c r="J518" s="22" t="s">
        <v>1270</v>
      </c>
      <c r="K518" s="22" t="s">
        <v>917</v>
      </c>
      <c r="L518" s="18">
        <v>2019</v>
      </c>
      <c r="M518" s="22" t="s">
        <v>22</v>
      </c>
      <c r="N518" s="7" t="s">
        <v>23</v>
      </c>
      <c r="P518" s="8" t="s">
        <v>24</v>
      </c>
    </row>
    <row r="519" spans="2:16" ht="13.5" customHeight="1">
      <c r="B519" s="24" t="s">
        <v>1271</v>
      </c>
      <c r="C519" s="20" t="s">
        <v>15</v>
      </c>
      <c r="D519" s="24" t="s">
        <v>1118</v>
      </c>
      <c r="E519" s="21" t="s">
        <v>1272</v>
      </c>
      <c r="F519" s="24" t="s">
        <v>18</v>
      </c>
      <c r="G519" s="24" t="s">
        <v>419</v>
      </c>
      <c r="H519" s="24" t="s">
        <v>419</v>
      </c>
      <c r="I519" s="20"/>
      <c r="J519" s="24" t="s">
        <v>1273</v>
      </c>
      <c r="K519" s="24" t="s">
        <v>917</v>
      </c>
      <c r="L519" s="20">
        <v>2019</v>
      </c>
      <c r="M519" s="24" t="s">
        <v>22</v>
      </c>
      <c r="N519" s="7" t="s">
        <v>23</v>
      </c>
      <c r="P519" s="8" t="s">
        <v>24</v>
      </c>
    </row>
    <row r="520" spans="2:16" ht="13.5" customHeight="1">
      <c r="B520" s="22" t="s">
        <v>1274</v>
      </c>
      <c r="C520" s="18" t="s">
        <v>15</v>
      </c>
      <c r="D520" s="22" t="s">
        <v>1118</v>
      </c>
      <c r="E520" s="19" t="s">
        <v>1272</v>
      </c>
      <c r="F520" s="22" t="s">
        <v>1212</v>
      </c>
      <c r="G520" s="22" t="s">
        <v>419</v>
      </c>
      <c r="H520" s="22" t="s">
        <v>419</v>
      </c>
      <c r="I520" s="18"/>
      <c r="J520" s="22" t="s">
        <v>1235</v>
      </c>
      <c r="K520" s="22" t="s">
        <v>917</v>
      </c>
      <c r="L520" s="18">
        <v>2019</v>
      </c>
      <c r="M520" s="22" t="s">
        <v>22</v>
      </c>
      <c r="N520" s="7" t="s">
        <v>23</v>
      </c>
      <c r="P520" s="8" t="s">
        <v>24</v>
      </c>
    </row>
    <row r="521" spans="2:16" ht="13.5" customHeight="1">
      <c r="B521" s="24" t="s">
        <v>1275</v>
      </c>
      <c r="C521" s="20" t="s">
        <v>15</v>
      </c>
      <c r="D521" s="24" t="s">
        <v>1118</v>
      </c>
      <c r="E521" s="21" t="s">
        <v>1215</v>
      </c>
      <c r="F521" s="24" t="s">
        <v>1212</v>
      </c>
      <c r="G521" s="24" t="s">
        <v>419</v>
      </c>
      <c r="H521" s="24" t="s">
        <v>419</v>
      </c>
      <c r="I521" s="20"/>
      <c r="J521" s="24" t="s">
        <v>1276</v>
      </c>
      <c r="K521" s="24" t="s">
        <v>917</v>
      </c>
      <c r="L521" s="20">
        <v>2019</v>
      </c>
      <c r="M521" s="24" t="s">
        <v>22</v>
      </c>
      <c r="N521" s="7" t="s">
        <v>23</v>
      </c>
      <c r="P521" s="8" t="s">
        <v>24</v>
      </c>
    </row>
    <row r="522" spans="2:16" ht="13.5" customHeight="1">
      <c r="B522" s="22" t="s">
        <v>1277</v>
      </c>
      <c r="C522" s="18" t="s">
        <v>15</v>
      </c>
      <c r="D522" s="22" t="s">
        <v>1118</v>
      </c>
      <c r="E522" s="19" t="s">
        <v>1232</v>
      </c>
      <c r="F522" s="22" t="s">
        <v>1212</v>
      </c>
      <c r="G522" s="22" t="s">
        <v>31</v>
      </c>
      <c r="H522" s="22" t="s">
        <v>32</v>
      </c>
      <c r="I522" s="18"/>
      <c r="J522" s="22" t="s">
        <v>1278</v>
      </c>
      <c r="K522" s="22" t="s">
        <v>917</v>
      </c>
      <c r="L522" s="18">
        <v>2019</v>
      </c>
      <c r="M522" s="22" t="s">
        <v>22</v>
      </c>
      <c r="N522" s="7" t="s">
        <v>23</v>
      </c>
      <c r="P522" s="8" t="s">
        <v>24</v>
      </c>
    </row>
    <row r="523" spans="2:16" ht="13.5" customHeight="1">
      <c r="B523" s="24" t="s">
        <v>1279</v>
      </c>
      <c r="C523" s="20" t="s">
        <v>15</v>
      </c>
      <c r="D523" s="24" t="s">
        <v>1118</v>
      </c>
      <c r="E523" s="21" t="s">
        <v>1143</v>
      </c>
      <c r="F523" s="24" t="s">
        <v>18</v>
      </c>
      <c r="G523" s="24" t="s">
        <v>303</v>
      </c>
      <c r="H523" s="24" t="s">
        <v>157</v>
      </c>
      <c r="I523" s="20"/>
      <c r="J523" s="24" t="s">
        <v>956</v>
      </c>
      <c r="K523" s="24" t="s">
        <v>917</v>
      </c>
      <c r="L523" s="20">
        <v>2019</v>
      </c>
      <c r="M523" s="24" t="s">
        <v>22</v>
      </c>
      <c r="N523" s="7" t="s">
        <v>23</v>
      </c>
      <c r="P523" s="8" t="s">
        <v>24</v>
      </c>
    </row>
    <row r="524" spans="2:16" ht="13.5" customHeight="1">
      <c r="B524" s="22" t="s">
        <v>1280</v>
      </c>
      <c r="C524" s="18" t="s">
        <v>15</v>
      </c>
      <c r="D524" s="22" t="s">
        <v>1118</v>
      </c>
      <c r="E524" s="19" t="s">
        <v>1272</v>
      </c>
      <c r="F524" s="22" t="s">
        <v>1212</v>
      </c>
      <c r="G524" s="22" t="s">
        <v>57</v>
      </c>
      <c r="H524" s="22" t="s">
        <v>58</v>
      </c>
      <c r="I524" s="18"/>
      <c r="J524" s="22" t="s">
        <v>187</v>
      </c>
      <c r="K524" s="22" t="s">
        <v>917</v>
      </c>
      <c r="L524" s="18">
        <v>2019</v>
      </c>
      <c r="M524" s="22" t="s">
        <v>22</v>
      </c>
      <c r="N524" s="7" t="s">
        <v>23</v>
      </c>
      <c r="P524" s="8" t="s">
        <v>24</v>
      </c>
    </row>
    <row r="525" spans="2:16" ht="13.5" customHeight="1">
      <c r="B525" s="24" t="s">
        <v>1281</v>
      </c>
      <c r="C525" s="20" t="s">
        <v>15</v>
      </c>
      <c r="D525" s="24" t="s">
        <v>1118</v>
      </c>
      <c r="E525" s="21" t="s">
        <v>325</v>
      </c>
      <c r="F525" s="24" t="s">
        <v>1212</v>
      </c>
      <c r="G525" s="24" t="s">
        <v>57</v>
      </c>
      <c r="H525" s="24" t="s">
        <v>58</v>
      </c>
      <c r="I525" s="20"/>
      <c r="J525" s="24" t="s">
        <v>1282</v>
      </c>
      <c r="K525" s="24" t="s">
        <v>917</v>
      </c>
      <c r="L525" s="20">
        <v>2018</v>
      </c>
      <c r="M525" s="24" t="s">
        <v>28</v>
      </c>
      <c r="N525" s="7" t="s">
        <v>23</v>
      </c>
      <c r="P525" s="8" t="s">
        <v>28</v>
      </c>
    </row>
    <row r="526" spans="2:16" ht="13.5" customHeight="1">
      <c r="B526" s="22" t="s">
        <v>1283</v>
      </c>
      <c r="C526" s="18" t="s">
        <v>15</v>
      </c>
      <c r="D526" s="22" t="s">
        <v>1118</v>
      </c>
      <c r="E526" s="19" t="s">
        <v>1284</v>
      </c>
      <c r="F526" s="22" t="s">
        <v>18</v>
      </c>
      <c r="G526" s="22" t="s">
        <v>303</v>
      </c>
      <c r="H526" s="22" t="s">
        <v>122</v>
      </c>
      <c r="I526" s="18"/>
      <c r="J526" s="22" t="s">
        <v>1285</v>
      </c>
      <c r="K526" s="22" t="s">
        <v>917</v>
      </c>
      <c r="L526" s="18">
        <v>2018</v>
      </c>
      <c r="M526" s="22" t="s">
        <v>1171</v>
      </c>
      <c r="N526" s="7" t="s">
        <v>23</v>
      </c>
      <c r="P526" s="8" t="s">
        <v>1171</v>
      </c>
    </row>
    <row r="527" spans="2:16" ht="13.5" customHeight="1">
      <c r="B527" s="24" t="s">
        <v>1286</v>
      </c>
      <c r="C527" s="20" t="s">
        <v>15</v>
      </c>
      <c r="D527" s="24" t="s">
        <v>1118</v>
      </c>
      <c r="E527" s="21" t="s">
        <v>1287</v>
      </c>
      <c r="F527" s="24" t="s">
        <v>1212</v>
      </c>
      <c r="G527" s="24" t="s">
        <v>31</v>
      </c>
      <c r="H527" s="24" t="s">
        <v>32</v>
      </c>
      <c r="I527" s="20"/>
      <c r="J527" s="24" t="s">
        <v>966</v>
      </c>
      <c r="K527" s="9" t="s">
        <v>21</v>
      </c>
      <c r="L527" s="20">
        <v>2018</v>
      </c>
      <c r="M527" s="24" t="s">
        <v>24</v>
      </c>
      <c r="N527" s="7" t="s">
        <v>23</v>
      </c>
      <c r="P527" s="8" t="s">
        <v>24</v>
      </c>
    </row>
    <row r="528" spans="2:16" ht="13.5" customHeight="1">
      <c r="B528" s="22" t="s">
        <v>1288</v>
      </c>
      <c r="C528" s="18" t="s">
        <v>15</v>
      </c>
      <c r="D528" s="22" t="s">
        <v>1118</v>
      </c>
      <c r="E528" s="19" t="s">
        <v>1289</v>
      </c>
      <c r="F528" s="22" t="s">
        <v>1212</v>
      </c>
      <c r="G528" s="22" t="s">
        <v>19</v>
      </c>
      <c r="H528" s="22" t="s">
        <v>51</v>
      </c>
      <c r="I528" s="18"/>
      <c r="J528" s="22" t="s">
        <v>1290</v>
      </c>
      <c r="K528" s="4" t="s">
        <v>21</v>
      </c>
      <c r="L528" s="18">
        <v>2018</v>
      </c>
      <c r="M528" s="22" t="s">
        <v>22</v>
      </c>
      <c r="N528" s="7" t="s">
        <v>23</v>
      </c>
      <c r="P528" s="8" t="s">
        <v>22</v>
      </c>
    </row>
    <row r="529" spans="2:16" ht="13.5" customHeight="1">
      <c r="B529" s="24" t="s">
        <v>1291</v>
      </c>
      <c r="C529" s="20" t="s">
        <v>15</v>
      </c>
      <c r="D529" s="24" t="s">
        <v>1118</v>
      </c>
      <c r="E529" s="21" t="s">
        <v>1292</v>
      </c>
      <c r="F529" s="24" t="s">
        <v>1212</v>
      </c>
      <c r="G529" s="24" t="s">
        <v>31</v>
      </c>
      <c r="H529" s="24" t="s">
        <v>1003</v>
      </c>
      <c r="I529" s="20"/>
      <c r="J529" s="24" t="s">
        <v>1058</v>
      </c>
      <c r="K529" s="9" t="s">
        <v>21</v>
      </c>
      <c r="L529" s="20">
        <v>2018</v>
      </c>
      <c r="M529" s="24" t="s">
        <v>22</v>
      </c>
      <c r="N529" s="7" t="s">
        <v>23</v>
      </c>
      <c r="P529" s="8" t="s">
        <v>24</v>
      </c>
    </row>
    <row r="530" spans="2:16" ht="13.5" customHeight="1">
      <c r="B530" s="22" t="s">
        <v>1293</v>
      </c>
      <c r="C530" s="18" t="s">
        <v>15</v>
      </c>
      <c r="D530" s="22" t="s">
        <v>1118</v>
      </c>
      <c r="E530" s="19" t="s">
        <v>1294</v>
      </c>
      <c r="F530" s="22" t="s">
        <v>18</v>
      </c>
      <c r="G530" s="22" t="s">
        <v>31</v>
      </c>
      <c r="H530" s="22" t="s">
        <v>32</v>
      </c>
      <c r="I530" s="18"/>
      <c r="J530" s="22" t="s">
        <v>1295</v>
      </c>
      <c r="K530" s="4" t="s">
        <v>21</v>
      </c>
      <c r="L530" s="18">
        <v>2018</v>
      </c>
      <c r="M530" s="22" t="s">
        <v>22</v>
      </c>
      <c r="N530" s="7" t="s">
        <v>23</v>
      </c>
      <c r="P530" s="8" t="s">
        <v>24</v>
      </c>
    </row>
    <row r="531" spans="2:16" ht="13.5" customHeight="1">
      <c r="B531" s="24" t="s">
        <v>1296</v>
      </c>
      <c r="C531" s="20" t="s">
        <v>15</v>
      </c>
      <c r="D531" s="24" t="s">
        <v>1118</v>
      </c>
      <c r="E531" s="21" t="s">
        <v>1297</v>
      </c>
      <c r="F531" s="24" t="s">
        <v>1212</v>
      </c>
      <c r="G531" s="24" t="s">
        <v>57</v>
      </c>
      <c r="H531" s="24" t="s">
        <v>58</v>
      </c>
      <c r="I531" s="20"/>
      <c r="J531" s="24" t="s">
        <v>1298</v>
      </c>
      <c r="K531" s="9" t="s">
        <v>21</v>
      </c>
      <c r="L531" s="20">
        <v>2018</v>
      </c>
      <c r="M531" s="24" t="s">
        <v>22</v>
      </c>
      <c r="N531" s="7" t="s">
        <v>23</v>
      </c>
      <c r="P531" s="8" t="s">
        <v>24</v>
      </c>
    </row>
    <row r="532" spans="2:16" ht="13.5" customHeight="1">
      <c r="B532" s="22" t="s">
        <v>1299</v>
      </c>
      <c r="C532" s="18" t="s">
        <v>15</v>
      </c>
      <c r="D532" s="22" t="s">
        <v>1118</v>
      </c>
      <c r="E532" s="19" t="s">
        <v>1300</v>
      </c>
      <c r="F532" s="22" t="s">
        <v>18</v>
      </c>
      <c r="G532" s="22" t="s">
        <v>31</v>
      </c>
      <c r="H532" s="22" t="s">
        <v>32</v>
      </c>
      <c r="I532" s="18"/>
      <c r="J532" s="22" t="s">
        <v>1301</v>
      </c>
      <c r="K532" s="4" t="s">
        <v>21</v>
      </c>
      <c r="L532" s="18">
        <v>2018</v>
      </c>
      <c r="M532" s="22" t="s">
        <v>22</v>
      </c>
      <c r="N532" s="7" t="s">
        <v>23</v>
      </c>
      <c r="P532" s="8" t="s">
        <v>24</v>
      </c>
    </row>
    <row r="533" spans="2:16" ht="13.5" customHeight="1">
      <c r="B533" s="24" t="s">
        <v>1302</v>
      </c>
      <c r="C533" s="20" t="s">
        <v>15</v>
      </c>
      <c r="D533" s="24" t="s">
        <v>1118</v>
      </c>
      <c r="E533" s="21" t="s">
        <v>1303</v>
      </c>
      <c r="F533" s="24" t="s">
        <v>18</v>
      </c>
      <c r="G533" s="24" t="s">
        <v>303</v>
      </c>
      <c r="H533" s="24" t="s">
        <v>122</v>
      </c>
      <c r="I533" s="20"/>
      <c r="J533" s="24" t="s">
        <v>1202</v>
      </c>
      <c r="K533" s="24" t="s">
        <v>917</v>
      </c>
      <c r="L533" s="20">
        <v>2018</v>
      </c>
      <c r="M533" s="24" t="s">
        <v>22</v>
      </c>
      <c r="N533" s="7" t="s">
        <v>23</v>
      </c>
      <c r="P533" s="8" t="s">
        <v>24</v>
      </c>
    </row>
    <row r="534" spans="2:16" ht="13.5" customHeight="1">
      <c r="B534" s="22" t="s">
        <v>1304</v>
      </c>
      <c r="C534" s="18" t="s">
        <v>15</v>
      </c>
      <c r="D534" s="22" t="s">
        <v>1118</v>
      </c>
      <c r="E534" s="19" t="s">
        <v>1305</v>
      </c>
      <c r="F534" s="22" t="s">
        <v>18</v>
      </c>
      <c r="G534" s="22" t="s">
        <v>31</v>
      </c>
      <c r="H534" s="22" t="s">
        <v>32</v>
      </c>
      <c r="I534" s="18"/>
      <c r="J534" s="22" t="s">
        <v>1278</v>
      </c>
      <c r="K534" s="4" t="s">
        <v>21</v>
      </c>
      <c r="L534" s="18">
        <v>2018</v>
      </c>
      <c r="M534" s="22" t="s">
        <v>22</v>
      </c>
      <c r="N534" s="7" t="s">
        <v>23</v>
      </c>
      <c r="P534" s="8" t="s">
        <v>22</v>
      </c>
    </row>
    <row r="535" spans="2:16" ht="13.5" customHeight="1">
      <c r="B535" s="24" t="s">
        <v>1306</v>
      </c>
      <c r="C535" s="20" t="s">
        <v>15</v>
      </c>
      <c r="D535" s="24" t="s">
        <v>1118</v>
      </c>
      <c r="E535" s="21" t="s">
        <v>1307</v>
      </c>
      <c r="F535" s="24" t="s">
        <v>18</v>
      </c>
      <c r="G535" s="24" t="s">
        <v>31</v>
      </c>
      <c r="H535" s="24" t="s">
        <v>32</v>
      </c>
      <c r="I535" s="20"/>
      <c r="J535" s="24" t="s">
        <v>1308</v>
      </c>
      <c r="K535" s="9" t="s">
        <v>21</v>
      </c>
      <c r="L535" s="20">
        <v>2018</v>
      </c>
      <c r="M535" s="24" t="s">
        <v>22</v>
      </c>
      <c r="N535" s="7" t="s">
        <v>23</v>
      </c>
      <c r="P535" s="8" t="s">
        <v>22</v>
      </c>
    </row>
    <row r="536" spans="2:16" ht="13.5" customHeight="1">
      <c r="B536" s="22" t="s">
        <v>1309</v>
      </c>
      <c r="C536" s="18" t="s">
        <v>15</v>
      </c>
      <c r="D536" s="22" t="s">
        <v>1118</v>
      </c>
      <c r="E536" s="19" t="s">
        <v>680</v>
      </c>
      <c r="F536" s="22" t="s">
        <v>18</v>
      </c>
      <c r="G536" s="22" t="s">
        <v>31</v>
      </c>
      <c r="H536" s="22" t="s">
        <v>32</v>
      </c>
      <c r="I536" s="18"/>
      <c r="J536" s="22" t="s">
        <v>1310</v>
      </c>
      <c r="K536" s="4" t="s">
        <v>21</v>
      </c>
      <c r="L536" s="18">
        <v>2018</v>
      </c>
      <c r="M536" s="22" t="s">
        <v>22</v>
      </c>
      <c r="N536" s="7" t="s">
        <v>23</v>
      </c>
      <c r="P536" s="8" t="s">
        <v>22</v>
      </c>
    </row>
    <row r="537" spans="2:16" ht="13.5" customHeight="1">
      <c r="B537" s="24" t="s">
        <v>1311</v>
      </c>
      <c r="C537" s="20" t="s">
        <v>15</v>
      </c>
      <c r="D537" s="24" t="s">
        <v>1118</v>
      </c>
      <c r="E537" s="21" t="s">
        <v>1312</v>
      </c>
      <c r="F537" s="24" t="s">
        <v>18</v>
      </c>
      <c r="G537" s="24" t="s">
        <v>31</v>
      </c>
      <c r="H537" s="24" t="s">
        <v>32</v>
      </c>
      <c r="I537" s="20"/>
      <c r="J537" s="24" t="s">
        <v>1313</v>
      </c>
      <c r="K537" s="9" t="s">
        <v>21</v>
      </c>
      <c r="L537" s="20">
        <v>2018</v>
      </c>
      <c r="M537" s="24" t="s">
        <v>22</v>
      </c>
      <c r="N537" s="7" t="s">
        <v>23</v>
      </c>
      <c r="P537" s="8" t="s">
        <v>22</v>
      </c>
    </row>
    <row r="538" spans="2:16" ht="13.5" customHeight="1">
      <c r="B538" s="22" t="s">
        <v>1314</v>
      </c>
      <c r="C538" s="18" t="s">
        <v>15</v>
      </c>
      <c r="D538" s="22" t="s">
        <v>1118</v>
      </c>
      <c r="E538" s="19" t="s">
        <v>1315</v>
      </c>
      <c r="F538" s="22" t="s">
        <v>1212</v>
      </c>
      <c r="G538" s="22" t="s">
        <v>31</v>
      </c>
      <c r="H538" s="22" t="s">
        <v>32</v>
      </c>
      <c r="I538" s="18"/>
      <c r="J538" s="22" t="s">
        <v>1074</v>
      </c>
      <c r="K538" s="4" t="s">
        <v>21</v>
      </c>
      <c r="L538" s="18">
        <v>2018</v>
      </c>
      <c r="M538" s="22" t="s">
        <v>22</v>
      </c>
      <c r="N538" s="7" t="s">
        <v>23</v>
      </c>
      <c r="P538" s="8" t="s">
        <v>22</v>
      </c>
    </row>
    <row r="539" spans="2:16" ht="13.5" customHeight="1">
      <c r="B539" s="24" t="s">
        <v>1316</v>
      </c>
      <c r="C539" s="20" t="s">
        <v>15</v>
      </c>
      <c r="D539" s="24" t="s">
        <v>1118</v>
      </c>
      <c r="E539" s="21" t="s">
        <v>1317</v>
      </c>
      <c r="F539" s="24" t="s">
        <v>18</v>
      </c>
      <c r="G539" s="24" t="s">
        <v>31</v>
      </c>
      <c r="H539" s="24" t="s">
        <v>32</v>
      </c>
      <c r="I539" s="20"/>
      <c r="J539" s="24" t="s">
        <v>1318</v>
      </c>
      <c r="K539" s="9" t="s">
        <v>21</v>
      </c>
      <c r="L539" s="20">
        <v>2018</v>
      </c>
      <c r="M539" s="24" t="s">
        <v>22</v>
      </c>
      <c r="N539" s="7" t="s">
        <v>23</v>
      </c>
      <c r="P539" s="8" t="s">
        <v>24</v>
      </c>
    </row>
    <row r="540" spans="2:16" ht="13.5" customHeight="1">
      <c r="B540" s="22" t="s">
        <v>1319</v>
      </c>
      <c r="C540" s="18" t="s">
        <v>15</v>
      </c>
      <c r="D540" s="22" t="s">
        <v>1118</v>
      </c>
      <c r="E540" s="19" t="s">
        <v>1292</v>
      </c>
      <c r="F540" s="22" t="s">
        <v>1212</v>
      </c>
      <c r="G540" s="22" t="s">
        <v>31</v>
      </c>
      <c r="H540" s="22" t="s">
        <v>32</v>
      </c>
      <c r="I540" s="18"/>
      <c r="J540" s="22" t="s">
        <v>1320</v>
      </c>
      <c r="K540" s="22" t="s">
        <v>917</v>
      </c>
      <c r="L540" s="18">
        <v>2018</v>
      </c>
      <c r="M540" s="22" t="s">
        <v>22</v>
      </c>
      <c r="N540" s="7" t="s">
        <v>23</v>
      </c>
      <c r="P540" s="8" t="s">
        <v>24</v>
      </c>
    </row>
    <row r="541" spans="2:16" ht="13.5" customHeight="1">
      <c r="B541" s="24" t="s">
        <v>1321</v>
      </c>
      <c r="C541" s="20" t="s">
        <v>15</v>
      </c>
      <c r="D541" s="24" t="s">
        <v>1118</v>
      </c>
      <c r="E541" s="21" t="s">
        <v>1322</v>
      </c>
      <c r="F541" s="24" t="s">
        <v>18</v>
      </c>
      <c r="G541" s="24" t="s">
        <v>303</v>
      </c>
      <c r="H541" s="24" t="s">
        <v>122</v>
      </c>
      <c r="I541" s="20"/>
      <c r="J541" s="24" t="s">
        <v>1323</v>
      </c>
      <c r="K541" s="24" t="s">
        <v>917</v>
      </c>
      <c r="L541" s="20">
        <v>2018</v>
      </c>
      <c r="M541" s="24" t="s">
        <v>22</v>
      </c>
      <c r="N541" s="7" t="s">
        <v>23</v>
      </c>
      <c r="P541" s="8" t="s">
        <v>24</v>
      </c>
    </row>
    <row r="542" spans="2:16" ht="13.5" customHeight="1">
      <c r="B542" s="22" t="s">
        <v>1324</v>
      </c>
      <c r="C542" s="18" t="s">
        <v>15</v>
      </c>
      <c r="D542" s="22" t="s">
        <v>1118</v>
      </c>
      <c r="E542" s="19" t="s">
        <v>1325</v>
      </c>
      <c r="F542" s="22" t="s">
        <v>18</v>
      </c>
      <c r="G542" s="22" t="s">
        <v>31</v>
      </c>
      <c r="H542" s="22" t="s">
        <v>32</v>
      </c>
      <c r="I542" s="18"/>
      <c r="J542" s="22" t="s">
        <v>1326</v>
      </c>
      <c r="K542" s="4" t="s">
        <v>21</v>
      </c>
      <c r="L542" s="18">
        <v>2018</v>
      </c>
      <c r="M542" s="22" t="s">
        <v>22</v>
      </c>
      <c r="N542" s="7" t="s">
        <v>23</v>
      </c>
      <c r="P542" s="8" t="s">
        <v>24</v>
      </c>
    </row>
    <row r="543" spans="2:16" ht="13.5" customHeight="1">
      <c r="B543" s="24" t="s">
        <v>1327</v>
      </c>
      <c r="C543" s="20" t="s">
        <v>15</v>
      </c>
      <c r="D543" s="24" t="s">
        <v>1118</v>
      </c>
      <c r="E543" s="21" t="s">
        <v>1328</v>
      </c>
      <c r="F543" s="24" t="s">
        <v>54</v>
      </c>
      <c r="G543" s="24" t="s">
        <v>71</v>
      </c>
      <c r="H543" s="24" t="s">
        <v>391</v>
      </c>
      <c r="I543" s="20"/>
      <c r="J543" s="24" t="s">
        <v>1329</v>
      </c>
      <c r="K543" s="9" t="s">
        <v>21</v>
      </c>
      <c r="L543" s="20">
        <v>2018</v>
      </c>
      <c r="M543" s="24" t="s">
        <v>22</v>
      </c>
      <c r="N543" s="7" t="s">
        <v>23</v>
      </c>
      <c r="P543" s="8" t="s">
        <v>24</v>
      </c>
    </row>
    <row r="544" spans="2:16" ht="13.5" customHeight="1">
      <c r="B544" s="22" t="s">
        <v>1330</v>
      </c>
      <c r="C544" s="18" t="s">
        <v>15</v>
      </c>
      <c r="D544" s="22" t="s">
        <v>1118</v>
      </c>
      <c r="E544" s="19" t="s">
        <v>1331</v>
      </c>
      <c r="F544" s="22" t="s">
        <v>18</v>
      </c>
      <c r="G544" s="22" t="s">
        <v>303</v>
      </c>
      <c r="H544" s="22" t="s">
        <v>575</v>
      </c>
      <c r="I544" s="18"/>
      <c r="J544" s="22" t="s">
        <v>1332</v>
      </c>
      <c r="K544" s="22" t="s">
        <v>917</v>
      </c>
      <c r="L544" s="18">
        <v>2018</v>
      </c>
      <c r="M544" s="22" t="s">
        <v>22</v>
      </c>
      <c r="N544" s="7" t="s">
        <v>23</v>
      </c>
      <c r="P544" s="8" t="s">
        <v>24</v>
      </c>
    </row>
    <row r="545" spans="2:16" ht="13.5" customHeight="1">
      <c r="B545" s="24" t="s">
        <v>1333</v>
      </c>
      <c r="C545" s="20" t="s">
        <v>15</v>
      </c>
      <c r="D545" s="24" t="s">
        <v>1118</v>
      </c>
      <c r="E545" s="21" t="s">
        <v>1325</v>
      </c>
      <c r="F545" s="24" t="s">
        <v>1212</v>
      </c>
      <c r="G545" s="24" t="s">
        <v>71</v>
      </c>
      <c r="H545" s="24" t="s">
        <v>105</v>
      </c>
      <c r="I545" s="20"/>
      <c r="J545" s="24" t="s">
        <v>1273</v>
      </c>
      <c r="K545" s="9" t="s">
        <v>21</v>
      </c>
      <c r="L545" s="20">
        <v>2018</v>
      </c>
      <c r="M545" s="24" t="s">
        <v>22</v>
      </c>
      <c r="N545" s="7" t="s">
        <v>23</v>
      </c>
      <c r="P545" s="8" t="s">
        <v>24</v>
      </c>
    </row>
    <row r="546" spans="2:16" ht="13.5" customHeight="1">
      <c r="B546" s="22" t="s">
        <v>1334</v>
      </c>
      <c r="C546" s="18" t="s">
        <v>15</v>
      </c>
      <c r="D546" s="22" t="s">
        <v>1118</v>
      </c>
      <c r="E546" s="19" t="s">
        <v>1335</v>
      </c>
      <c r="F546" s="22" t="s">
        <v>18</v>
      </c>
      <c r="G546" s="22" t="s">
        <v>303</v>
      </c>
      <c r="H546" s="22" t="s">
        <v>122</v>
      </c>
      <c r="I546" s="18"/>
      <c r="J546" s="22" t="s">
        <v>1066</v>
      </c>
      <c r="K546" s="22" t="s">
        <v>917</v>
      </c>
      <c r="L546" s="18">
        <v>2018</v>
      </c>
      <c r="M546" s="22" t="s">
        <v>24</v>
      </c>
      <c r="N546" s="7" t="s">
        <v>23</v>
      </c>
      <c r="P546" s="8" t="s">
        <v>24</v>
      </c>
    </row>
    <row r="547" spans="2:16" ht="13.5" customHeight="1">
      <c r="B547" s="24" t="s">
        <v>1336</v>
      </c>
      <c r="C547" s="20" t="s">
        <v>15</v>
      </c>
      <c r="D547" s="24" t="s">
        <v>1118</v>
      </c>
      <c r="E547" s="21" t="s">
        <v>1337</v>
      </c>
      <c r="F547" s="24" t="s">
        <v>18</v>
      </c>
      <c r="G547" s="24" t="s">
        <v>31</v>
      </c>
      <c r="H547" s="24" t="s">
        <v>32</v>
      </c>
      <c r="I547" s="20"/>
      <c r="J547" s="24" t="s">
        <v>1338</v>
      </c>
      <c r="K547" s="9" t="s">
        <v>21</v>
      </c>
      <c r="L547" s="20">
        <v>2018</v>
      </c>
      <c r="M547" s="24" t="s">
        <v>22</v>
      </c>
      <c r="N547" s="7" t="s">
        <v>23</v>
      </c>
      <c r="P547" s="8" t="s">
        <v>24</v>
      </c>
    </row>
    <row r="548" spans="2:16" ht="13.5" customHeight="1">
      <c r="B548" s="22" t="s">
        <v>1339</v>
      </c>
      <c r="C548" s="18" t="s">
        <v>15</v>
      </c>
      <c r="D548" s="22" t="s">
        <v>1118</v>
      </c>
      <c r="E548" s="19" t="s">
        <v>680</v>
      </c>
      <c r="F548" s="22" t="s">
        <v>18</v>
      </c>
      <c r="G548" s="22" t="s">
        <v>31</v>
      </c>
      <c r="H548" s="22" t="s">
        <v>1020</v>
      </c>
      <c r="I548" s="18"/>
      <c r="J548" s="22" t="s">
        <v>1340</v>
      </c>
      <c r="K548" s="4" t="s">
        <v>21</v>
      </c>
      <c r="L548" s="18">
        <v>2018</v>
      </c>
      <c r="M548" s="22" t="s">
        <v>22</v>
      </c>
      <c r="N548" s="7" t="s">
        <v>23</v>
      </c>
      <c r="P548" s="8" t="s">
        <v>24</v>
      </c>
    </row>
    <row r="549" spans="2:16" ht="13.5" customHeight="1">
      <c r="B549" s="24" t="s">
        <v>1341</v>
      </c>
      <c r="C549" s="20" t="s">
        <v>15</v>
      </c>
      <c r="D549" s="24" t="s">
        <v>1118</v>
      </c>
      <c r="E549" s="21" t="s">
        <v>1342</v>
      </c>
      <c r="F549" s="24" t="s">
        <v>18</v>
      </c>
      <c r="G549" s="24" t="s">
        <v>303</v>
      </c>
      <c r="H549" s="24" t="s">
        <v>157</v>
      </c>
      <c r="I549" s="20"/>
      <c r="J549" s="24" t="s">
        <v>1017</v>
      </c>
      <c r="K549" s="9" t="s">
        <v>21</v>
      </c>
      <c r="L549" s="20">
        <v>2018</v>
      </c>
      <c r="M549" s="24" t="s">
        <v>22</v>
      </c>
      <c r="N549" s="7" t="s">
        <v>23</v>
      </c>
      <c r="P549" s="8" t="s">
        <v>24</v>
      </c>
    </row>
    <row r="550" spans="2:16" ht="13.5" customHeight="1">
      <c r="B550" s="22" t="s">
        <v>1343</v>
      </c>
      <c r="C550" s="18" t="s">
        <v>15</v>
      </c>
      <c r="D550" s="22" t="s">
        <v>1118</v>
      </c>
      <c r="E550" s="19" t="s">
        <v>1344</v>
      </c>
      <c r="F550" s="22" t="s">
        <v>1212</v>
      </c>
      <c r="G550" s="22" t="s">
        <v>19</v>
      </c>
      <c r="H550" s="22" t="s">
        <v>51</v>
      </c>
      <c r="I550" s="18"/>
      <c r="J550" s="22" t="s">
        <v>1345</v>
      </c>
      <c r="K550" s="4" t="s">
        <v>21</v>
      </c>
      <c r="L550" s="18">
        <v>2018</v>
      </c>
      <c r="M550" s="22" t="s">
        <v>22</v>
      </c>
      <c r="N550" s="7" t="s">
        <v>23</v>
      </c>
      <c r="P550" s="8" t="s">
        <v>24</v>
      </c>
    </row>
    <row r="551" spans="2:16" ht="13.5" customHeight="1">
      <c r="B551" s="24" t="s">
        <v>1346</v>
      </c>
      <c r="C551" s="20" t="s">
        <v>15</v>
      </c>
      <c r="D551" s="24" t="s">
        <v>1118</v>
      </c>
      <c r="E551" s="21" t="s">
        <v>1347</v>
      </c>
      <c r="F551" s="24" t="s">
        <v>18</v>
      </c>
      <c r="G551" s="24" t="s">
        <v>31</v>
      </c>
      <c r="H551" s="24" t="s">
        <v>32</v>
      </c>
      <c r="I551" s="20"/>
      <c r="J551" s="24" t="s">
        <v>1348</v>
      </c>
      <c r="K551" s="9" t="s">
        <v>21</v>
      </c>
      <c r="L551" s="20">
        <v>2018</v>
      </c>
      <c r="M551" s="24" t="s">
        <v>22</v>
      </c>
      <c r="N551" s="7" t="s">
        <v>23</v>
      </c>
      <c r="P551" s="8" t="s">
        <v>24</v>
      </c>
    </row>
    <row r="552" spans="2:16" ht="13.5" customHeight="1">
      <c r="B552" s="22" t="s">
        <v>1349</v>
      </c>
      <c r="C552" s="18" t="s">
        <v>15</v>
      </c>
      <c r="D552" s="22" t="s">
        <v>1118</v>
      </c>
      <c r="E552" s="19" t="s">
        <v>1350</v>
      </c>
      <c r="F552" s="22" t="s">
        <v>18</v>
      </c>
      <c r="G552" s="22" t="s">
        <v>303</v>
      </c>
      <c r="H552" s="22" t="s">
        <v>122</v>
      </c>
      <c r="I552" s="18"/>
      <c r="J552" s="22" t="s">
        <v>1351</v>
      </c>
      <c r="K552" s="22" t="s">
        <v>917</v>
      </c>
      <c r="L552" s="18">
        <v>2018</v>
      </c>
      <c r="M552" s="22" t="s">
        <v>1171</v>
      </c>
      <c r="N552" s="7" t="s">
        <v>23</v>
      </c>
      <c r="P552" s="8" t="s">
        <v>1171</v>
      </c>
    </row>
    <row r="553" spans="2:16" ht="13.5" customHeight="1">
      <c r="B553" s="24" t="s">
        <v>1352</v>
      </c>
      <c r="C553" s="20" t="s">
        <v>15</v>
      </c>
      <c r="D553" s="24" t="s">
        <v>1118</v>
      </c>
      <c r="E553" s="21" t="s">
        <v>1353</v>
      </c>
      <c r="F553" s="24" t="s">
        <v>1212</v>
      </c>
      <c r="G553" s="24" t="s">
        <v>71</v>
      </c>
      <c r="H553" s="24" t="s">
        <v>171</v>
      </c>
      <c r="I553" s="20"/>
      <c r="J553" s="24" t="s">
        <v>956</v>
      </c>
      <c r="K553" s="24" t="s">
        <v>917</v>
      </c>
      <c r="L553" s="20">
        <v>2017</v>
      </c>
      <c r="M553" s="24" t="s">
        <v>22</v>
      </c>
      <c r="N553" s="7" t="s">
        <v>23</v>
      </c>
      <c r="P553" s="8" t="s">
        <v>24</v>
      </c>
    </row>
    <row r="554" spans="2:16" ht="13.5" customHeight="1">
      <c r="B554" s="22" t="s">
        <v>1354</v>
      </c>
      <c r="C554" s="18" t="s">
        <v>15</v>
      </c>
      <c r="D554" s="22" t="s">
        <v>1118</v>
      </c>
      <c r="E554" s="19" t="s">
        <v>1294</v>
      </c>
      <c r="F554" s="22" t="s">
        <v>18</v>
      </c>
      <c r="G554" s="22" t="s">
        <v>31</v>
      </c>
      <c r="H554" s="22" t="s">
        <v>1003</v>
      </c>
      <c r="I554" s="18"/>
      <c r="J554" s="22" t="s">
        <v>956</v>
      </c>
      <c r="K554" s="4" t="s">
        <v>21</v>
      </c>
      <c r="L554" s="18">
        <v>2017</v>
      </c>
      <c r="M554" s="22" t="s">
        <v>22</v>
      </c>
      <c r="N554" s="7" t="s">
        <v>23</v>
      </c>
      <c r="P554" s="8" t="s">
        <v>24</v>
      </c>
    </row>
    <row r="555" spans="2:16" ht="13.5" customHeight="1">
      <c r="B555" s="24" t="s">
        <v>1355</v>
      </c>
      <c r="C555" s="20" t="s">
        <v>15</v>
      </c>
      <c r="D555" s="24" t="s">
        <v>16</v>
      </c>
      <c r="E555" s="21" t="s">
        <v>1356</v>
      </c>
      <c r="F555" s="24" t="s">
        <v>18</v>
      </c>
      <c r="G555" s="24" t="s">
        <v>19</v>
      </c>
      <c r="H555" s="24"/>
      <c r="I555" s="20"/>
      <c r="J555" s="24" t="s">
        <v>1357</v>
      </c>
      <c r="K555" s="9" t="s">
        <v>21</v>
      </c>
      <c r="L555" s="20">
        <v>2023</v>
      </c>
      <c r="M555" s="24" t="s">
        <v>28</v>
      </c>
      <c r="N555" s="7" t="s">
        <v>23</v>
      </c>
      <c r="P555" s="8"/>
    </row>
    <row r="556" spans="2:16" ht="13.5" customHeight="1">
      <c r="B556" s="22" t="s">
        <v>1358</v>
      </c>
      <c r="C556" s="18" t="s">
        <v>15</v>
      </c>
      <c r="D556" s="22" t="s">
        <v>16</v>
      </c>
      <c r="E556" s="19" t="s">
        <v>63</v>
      </c>
      <c r="F556" s="22" t="s">
        <v>18</v>
      </c>
      <c r="G556" s="22" t="s">
        <v>64</v>
      </c>
      <c r="H556" s="22" t="s">
        <v>65</v>
      </c>
      <c r="I556" s="18"/>
      <c r="J556" s="22" t="s">
        <v>1359</v>
      </c>
      <c r="K556" s="4" t="s">
        <v>21</v>
      </c>
      <c r="L556" s="18">
        <v>2023</v>
      </c>
      <c r="M556" s="22" t="s">
        <v>24</v>
      </c>
      <c r="N556" s="7" t="s">
        <v>23</v>
      </c>
      <c r="P556" s="8"/>
    </row>
    <row r="557" spans="2:16" ht="13.5" customHeight="1">
      <c r="B557" s="24" t="s">
        <v>1360</v>
      </c>
      <c r="C557" s="20" t="s">
        <v>15</v>
      </c>
      <c r="D557" s="24" t="s">
        <v>16</v>
      </c>
      <c r="E557" s="21" t="s">
        <v>704</v>
      </c>
      <c r="F557" s="24" t="s">
        <v>18</v>
      </c>
      <c r="G557" s="24" t="s">
        <v>129</v>
      </c>
      <c r="H557" s="24" t="s">
        <v>130</v>
      </c>
      <c r="I557" s="20"/>
      <c r="J557" s="24" t="s">
        <v>1361</v>
      </c>
      <c r="K557" s="9" t="s">
        <v>21</v>
      </c>
      <c r="L557" s="20">
        <v>2023</v>
      </c>
      <c r="M557" s="24" t="s">
        <v>22</v>
      </c>
      <c r="N557" s="7" t="s">
        <v>23</v>
      </c>
      <c r="P557" s="8"/>
    </row>
    <row r="558" spans="2:16" ht="13.5" customHeight="1">
      <c r="B558" s="22" t="s">
        <v>1362</v>
      </c>
      <c r="C558" s="18" t="s">
        <v>15</v>
      </c>
      <c r="D558" s="22" t="s">
        <v>16</v>
      </c>
      <c r="E558" s="19" t="s">
        <v>1363</v>
      </c>
      <c r="F558" s="22" t="s">
        <v>18</v>
      </c>
      <c r="G558" s="22" t="s">
        <v>129</v>
      </c>
      <c r="H558" s="22"/>
      <c r="I558" s="18"/>
      <c r="J558" s="22" t="s">
        <v>1364</v>
      </c>
      <c r="K558" s="4" t="s">
        <v>21</v>
      </c>
      <c r="L558" s="18">
        <v>2023</v>
      </c>
      <c r="M558" s="22" t="s">
        <v>43</v>
      </c>
      <c r="N558" s="7" t="s">
        <v>23</v>
      </c>
      <c r="P558" s="8"/>
    </row>
    <row r="559" spans="2:16" ht="13.5" customHeight="1">
      <c r="B559" s="24" t="s">
        <v>1365</v>
      </c>
      <c r="C559" s="20" t="s">
        <v>15</v>
      </c>
      <c r="D559" s="24" t="s">
        <v>16</v>
      </c>
      <c r="E559" s="21" t="s">
        <v>37</v>
      </c>
      <c r="F559" s="24" t="s">
        <v>18</v>
      </c>
      <c r="G559" s="24" t="s">
        <v>19</v>
      </c>
      <c r="H559" s="24"/>
      <c r="I559" s="20"/>
      <c r="J559" s="24" t="s">
        <v>1366</v>
      </c>
      <c r="K559" s="9" t="s">
        <v>21</v>
      </c>
      <c r="L559" s="20">
        <v>2023</v>
      </c>
      <c r="M559" s="24" t="s">
        <v>22</v>
      </c>
      <c r="N559" s="7" t="s">
        <v>23</v>
      </c>
      <c r="P559" s="8"/>
    </row>
    <row r="560" spans="2:16" ht="13.5" customHeight="1">
      <c r="B560" s="22" t="s">
        <v>1367</v>
      </c>
      <c r="C560" s="18" t="s">
        <v>15</v>
      </c>
      <c r="D560" s="22" t="s">
        <v>16</v>
      </c>
      <c r="E560" s="19" t="s">
        <v>1368</v>
      </c>
      <c r="F560" s="22" t="s">
        <v>18</v>
      </c>
      <c r="G560" s="22" t="s">
        <v>129</v>
      </c>
      <c r="H560" s="22"/>
      <c r="I560" s="18"/>
      <c r="J560" s="22" t="s">
        <v>1369</v>
      </c>
      <c r="K560" s="4" t="s">
        <v>21</v>
      </c>
      <c r="L560" s="18">
        <v>2023</v>
      </c>
      <c r="M560" s="22" t="s">
        <v>24</v>
      </c>
      <c r="N560" s="7" t="s">
        <v>23</v>
      </c>
      <c r="P560" s="8"/>
    </row>
    <row r="561" spans="2:16" ht="13.5" customHeight="1">
      <c r="B561" s="24" t="s">
        <v>1370</v>
      </c>
      <c r="C561" s="20" t="s">
        <v>15</v>
      </c>
      <c r="D561" s="24" t="s">
        <v>16</v>
      </c>
      <c r="E561" s="21" t="s">
        <v>63</v>
      </c>
      <c r="F561" s="24" t="s">
        <v>18</v>
      </c>
      <c r="G561" s="24" t="s">
        <v>64</v>
      </c>
      <c r="H561" s="24" t="s">
        <v>65</v>
      </c>
      <c r="I561" s="20"/>
      <c r="J561" s="24" t="s">
        <v>66</v>
      </c>
      <c r="K561" s="9" t="s">
        <v>21</v>
      </c>
      <c r="L561" s="20">
        <v>2023</v>
      </c>
      <c r="M561" s="24" t="s">
        <v>24</v>
      </c>
      <c r="N561" s="7" t="s">
        <v>23</v>
      </c>
      <c r="P561" s="8"/>
    </row>
    <row r="562" spans="2:16" ht="13.5" customHeight="1">
      <c r="B562" s="22" t="s">
        <v>1371</v>
      </c>
      <c r="C562" s="18" t="s">
        <v>15</v>
      </c>
      <c r="D562" s="22" t="s">
        <v>16</v>
      </c>
      <c r="E562" s="19" t="s">
        <v>1356</v>
      </c>
      <c r="F562" s="22" t="s">
        <v>18</v>
      </c>
      <c r="G562" s="22" t="s">
        <v>19</v>
      </c>
      <c r="H562" s="22"/>
      <c r="I562" s="18"/>
      <c r="J562" s="22" t="s">
        <v>1372</v>
      </c>
      <c r="K562" s="4" t="s">
        <v>21</v>
      </c>
      <c r="L562" s="18">
        <v>2023</v>
      </c>
      <c r="M562" s="22" t="s">
        <v>28</v>
      </c>
      <c r="N562" s="7" t="s">
        <v>23</v>
      </c>
      <c r="P562" s="8"/>
    </row>
    <row r="563" spans="2:16" ht="13.5" customHeight="1">
      <c r="B563" s="24" t="s">
        <v>1373</v>
      </c>
      <c r="C563" s="20" t="s">
        <v>15</v>
      </c>
      <c r="D563" s="24" t="s">
        <v>16</v>
      </c>
      <c r="E563" s="21" t="s">
        <v>1374</v>
      </c>
      <c r="F563" s="24" t="s">
        <v>18</v>
      </c>
      <c r="G563" s="24" t="s">
        <v>19</v>
      </c>
      <c r="H563" s="24" t="s">
        <v>41</v>
      </c>
      <c r="I563" s="20"/>
      <c r="J563" s="24" t="s">
        <v>1375</v>
      </c>
      <c r="K563" s="9" t="s">
        <v>21</v>
      </c>
      <c r="L563" s="20">
        <v>2023</v>
      </c>
      <c r="M563" s="24" t="s">
        <v>28</v>
      </c>
      <c r="N563" s="7" t="s">
        <v>23</v>
      </c>
      <c r="P563" s="8"/>
    </row>
    <row r="564" spans="2:16" ht="13.5" customHeight="1">
      <c r="B564" s="22" t="s">
        <v>1376</v>
      </c>
      <c r="C564" s="18" t="s">
        <v>15</v>
      </c>
      <c r="D564" s="22" t="s">
        <v>16</v>
      </c>
      <c r="E564" s="19" t="s">
        <v>1374</v>
      </c>
      <c r="F564" s="22" t="s">
        <v>18</v>
      </c>
      <c r="G564" s="22" t="s">
        <v>19</v>
      </c>
      <c r="H564" s="22" t="s">
        <v>41</v>
      </c>
      <c r="I564" s="18"/>
      <c r="J564" s="22" t="s">
        <v>1377</v>
      </c>
      <c r="K564" s="4" t="s">
        <v>21</v>
      </c>
      <c r="L564" s="18">
        <v>2023</v>
      </c>
      <c r="M564" s="22" t="s">
        <v>28</v>
      </c>
      <c r="N564" s="7" t="s">
        <v>23</v>
      </c>
      <c r="P564" s="8"/>
    </row>
    <row r="565" spans="2:16" ht="13.5" customHeight="1">
      <c r="B565" s="24" t="s">
        <v>1378</v>
      </c>
      <c r="C565" s="20" t="s">
        <v>15</v>
      </c>
      <c r="D565" s="24" t="s">
        <v>16</v>
      </c>
      <c r="E565" s="21" t="s">
        <v>40</v>
      </c>
      <c r="F565" s="24" t="s">
        <v>18</v>
      </c>
      <c r="G565" s="24" t="s">
        <v>19</v>
      </c>
      <c r="H565" s="24" t="s">
        <v>1379</v>
      </c>
      <c r="I565" s="20"/>
      <c r="J565" s="24" t="s">
        <v>1380</v>
      </c>
      <c r="K565" s="9" t="s">
        <v>21</v>
      </c>
      <c r="L565" s="20">
        <v>2023</v>
      </c>
      <c r="M565" s="24" t="s">
        <v>43</v>
      </c>
      <c r="N565" s="7" t="s">
        <v>23</v>
      </c>
      <c r="P565" s="8"/>
    </row>
    <row r="566" spans="2:16" ht="13.5" customHeight="1">
      <c r="B566" s="22" t="s">
        <v>1381</v>
      </c>
      <c r="C566" s="18" t="s">
        <v>15</v>
      </c>
      <c r="D566" s="22" t="s">
        <v>16</v>
      </c>
      <c r="E566" s="19" t="s">
        <v>1356</v>
      </c>
      <c r="F566" s="22" t="s">
        <v>18</v>
      </c>
      <c r="G566" s="22" t="s">
        <v>19</v>
      </c>
      <c r="H566" s="22"/>
      <c r="I566" s="18"/>
      <c r="J566" s="22" t="s">
        <v>1382</v>
      </c>
      <c r="K566" s="4" t="s">
        <v>21</v>
      </c>
      <c r="L566" s="18">
        <v>2022</v>
      </c>
      <c r="M566" s="22" t="s">
        <v>22</v>
      </c>
      <c r="N566" s="7" t="s">
        <v>23</v>
      </c>
      <c r="P566" s="8"/>
    </row>
    <row r="567" spans="2:16" ht="13.5" customHeight="1">
      <c r="B567" s="24" t="s">
        <v>1383</v>
      </c>
      <c r="C567" s="20" t="s">
        <v>15</v>
      </c>
      <c r="D567" s="24" t="s">
        <v>16</v>
      </c>
      <c r="E567" s="21" t="s">
        <v>17</v>
      </c>
      <c r="F567" s="24" t="s">
        <v>18</v>
      </c>
      <c r="G567" s="24" t="s">
        <v>19</v>
      </c>
      <c r="H567" s="24"/>
      <c r="I567" s="20"/>
      <c r="J567" s="24" t="s">
        <v>1384</v>
      </c>
      <c r="K567" s="9" t="s">
        <v>21</v>
      </c>
      <c r="L567" s="20">
        <v>2022</v>
      </c>
      <c r="M567" s="24" t="s">
        <v>28</v>
      </c>
      <c r="N567" s="7" t="s">
        <v>23</v>
      </c>
      <c r="P567" s="8"/>
    </row>
    <row r="568" spans="2:16" ht="13.5" customHeight="1">
      <c r="B568" s="22" t="s">
        <v>1385</v>
      </c>
      <c r="C568" s="18" t="s">
        <v>15</v>
      </c>
      <c r="D568" s="22" t="s">
        <v>16</v>
      </c>
      <c r="E568" s="19" t="s">
        <v>50</v>
      </c>
      <c r="F568" s="22" t="s">
        <v>18</v>
      </c>
      <c r="G568" s="22" t="s">
        <v>19</v>
      </c>
      <c r="H568" s="22" t="s">
        <v>83</v>
      </c>
      <c r="I568" s="18"/>
      <c r="J568" s="22" t="s">
        <v>99</v>
      </c>
      <c r="K568" s="4" t="s">
        <v>21</v>
      </c>
      <c r="L568" s="18">
        <v>2022</v>
      </c>
      <c r="M568" s="22" t="s">
        <v>22</v>
      </c>
      <c r="N568" s="7" t="s">
        <v>23</v>
      </c>
      <c r="P568" s="8"/>
    </row>
    <row r="569" spans="2:16" ht="13.5" customHeight="1">
      <c r="B569" s="24" t="s">
        <v>1386</v>
      </c>
      <c r="C569" s="20" t="s">
        <v>15</v>
      </c>
      <c r="D569" s="24" t="s">
        <v>16</v>
      </c>
      <c r="E569" s="21" t="s">
        <v>50</v>
      </c>
      <c r="F569" s="24" t="s">
        <v>18</v>
      </c>
      <c r="G569" s="24" t="s">
        <v>19</v>
      </c>
      <c r="H569" s="24" t="s">
        <v>83</v>
      </c>
      <c r="I569" s="20"/>
      <c r="J569" s="24" t="s">
        <v>1387</v>
      </c>
      <c r="K569" s="9" t="s">
        <v>21</v>
      </c>
      <c r="L569" s="20">
        <v>2022</v>
      </c>
      <c r="M569" s="24" t="s">
        <v>43</v>
      </c>
      <c r="N569" s="7" t="s">
        <v>23</v>
      </c>
      <c r="P569" s="8"/>
    </row>
    <row r="570" spans="2:16" ht="13.5" customHeight="1">
      <c r="B570" s="22" t="s">
        <v>1388</v>
      </c>
      <c r="C570" s="18" t="s">
        <v>15</v>
      </c>
      <c r="D570" s="22" t="s">
        <v>16</v>
      </c>
      <c r="E570" s="19" t="s">
        <v>1389</v>
      </c>
      <c r="F570" s="22" t="s">
        <v>18</v>
      </c>
      <c r="G570" s="22" t="s">
        <v>1390</v>
      </c>
      <c r="H570" s="22" t="s">
        <v>130</v>
      </c>
      <c r="I570" s="18"/>
      <c r="J570" s="22" t="s">
        <v>1391</v>
      </c>
      <c r="K570" s="22" t="s">
        <v>917</v>
      </c>
      <c r="L570" s="18">
        <v>2023</v>
      </c>
      <c r="M570" s="22" t="s">
        <v>24</v>
      </c>
      <c r="N570" s="35" t="s">
        <v>23</v>
      </c>
      <c r="P570" s="8"/>
    </row>
    <row r="571" spans="2:16" ht="13.5" customHeight="1">
      <c r="B571" s="24" t="s">
        <v>1392</v>
      </c>
      <c r="C571" s="20" t="s">
        <v>15</v>
      </c>
      <c r="D571" s="24" t="s">
        <v>16</v>
      </c>
      <c r="E571" s="21" t="s">
        <v>63</v>
      </c>
      <c r="F571" s="24" t="s">
        <v>18</v>
      </c>
      <c r="G571" s="24" t="s">
        <v>1393</v>
      </c>
      <c r="H571" s="24" t="s">
        <v>1394</v>
      </c>
      <c r="I571" s="20"/>
      <c r="J571" s="24" t="s">
        <v>61</v>
      </c>
      <c r="K571" s="9" t="s">
        <v>21</v>
      </c>
      <c r="L571" s="20">
        <v>2023</v>
      </c>
      <c r="M571" s="24" t="s">
        <v>24</v>
      </c>
      <c r="N571" s="35" t="s">
        <v>23</v>
      </c>
      <c r="P571" s="8"/>
    </row>
    <row r="572" spans="2:16" ht="13.5" customHeight="1">
      <c r="B572" s="18" t="s">
        <v>1395</v>
      </c>
      <c r="C572" s="18" t="s">
        <v>15</v>
      </c>
      <c r="D572" s="18" t="s">
        <v>16</v>
      </c>
      <c r="E572" s="19" t="s">
        <v>1356</v>
      </c>
      <c r="F572" s="18" t="s">
        <v>18</v>
      </c>
      <c r="G572" s="18" t="s">
        <v>1393</v>
      </c>
      <c r="H572" s="18" t="s">
        <v>134</v>
      </c>
      <c r="I572" s="18"/>
      <c r="J572" s="18" t="s">
        <v>1396</v>
      </c>
      <c r="K572" s="4" t="s">
        <v>21</v>
      </c>
      <c r="L572" s="18">
        <v>2023</v>
      </c>
      <c r="M572" s="18" t="s">
        <v>24</v>
      </c>
      <c r="N572" s="35" t="s">
        <v>23</v>
      </c>
      <c r="P572" s="8"/>
    </row>
    <row r="573" spans="2:16" ht="13.5" customHeight="1">
      <c r="B573" s="24" t="s">
        <v>1397</v>
      </c>
      <c r="C573" s="20" t="s">
        <v>15</v>
      </c>
      <c r="D573" s="24" t="s">
        <v>16</v>
      </c>
      <c r="E573" s="21" t="s">
        <v>704</v>
      </c>
      <c r="F573" s="24" t="s">
        <v>18</v>
      </c>
      <c r="G573" s="24" t="s">
        <v>303</v>
      </c>
      <c r="H573" s="24" t="s">
        <v>122</v>
      </c>
      <c r="I573" s="20"/>
      <c r="J573" s="24" t="s">
        <v>1398</v>
      </c>
      <c r="K573" s="9" t="s">
        <v>21</v>
      </c>
      <c r="L573" s="20">
        <v>2023</v>
      </c>
      <c r="M573" s="24" t="s">
        <v>24</v>
      </c>
      <c r="N573" s="7" t="s">
        <v>23</v>
      </c>
      <c r="P573" s="8"/>
    </row>
    <row r="574" spans="2:16" ht="13.5" customHeight="1">
      <c r="B574" s="22" t="s">
        <v>1399</v>
      </c>
      <c r="C574" s="18" t="s">
        <v>15</v>
      </c>
      <c r="D574" s="22" t="s">
        <v>16</v>
      </c>
      <c r="E574" s="19" t="s">
        <v>1400</v>
      </c>
      <c r="F574" s="22" t="s">
        <v>18</v>
      </c>
      <c r="G574" s="22" t="s">
        <v>71</v>
      </c>
      <c r="H574" s="22" t="s">
        <v>105</v>
      </c>
      <c r="I574" s="18"/>
      <c r="J574" s="22" t="s">
        <v>1401</v>
      </c>
      <c r="K574" s="4" t="s">
        <v>21</v>
      </c>
      <c r="L574" s="18">
        <v>2023</v>
      </c>
      <c r="M574" s="22" t="s">
        <v>22</v>
      </c>
      <c r="N574" s="7" t="s">
        <v>23</v>
      </c>
      <c r="P574" s="8"/>
    </row>
    <row r="575" spans="2:16" ht="13.5" customHeight="1">
      <c r="B575" s="24" t="s">
        <v>1402</v>
      </c>
      <c r="C575" s="20" t="s">
        <v>15</v>
      </c>
      <c r="D575" s="24" t="s">
        <v>16</v>
      </c>
      <c r="E575" s="21" t="s">
        <v>37</v>
      </c>
      <c r="F575" s="24" t="s">
        <v>18</v>
      </c>
      <c r="G575" s="24" t="s">
        <v>1393</v>
      </c>
      <c r="H575" s="24" t="s">
        <v>134</v>
      </c>
      <c r="I575" s="20"/>
      <c r="J575" s="24" t="s">
        <v>1403</v>
      </c>
      <c r="K575" s="9" t="s">
        <v>21</v>
      </c>
      <c r="L575" s="20">
        <v>2023</v>
      </c>
      <c r="M575" s="24" t="s">
        <v>28</v>
      </c>
      <c r="N575" s="7" t="s">
        <v>23</v>
      </c>
      <c r="P575" s="8"/>
    </row>
    <row r="576" spans="2:16" ht="13.5" customHeight="1">
      <c r="B576" s="22" t="s">
        <v>1404</v>
      </c>
      <c r="C576" s="18" t="s">
        <v>15</v>
      </c>
      <c r="D576" s="22" t="s">
        <v>16</v>
      </c>
      <c r="E576" s="19" t="s">
        <v>1405</v>
      </c>
      <c r="F576" s="22" t="s">
        <v>18</v>
      </c>
      <c r="G576" s="22" t="s">
        <v>109</v>
      </c>
      <c r="H576" s="22" t="s">
        <v>334</v>
      </c>
      <c r="I576" s="18"/>
      <c r="J576" s="22" t="s">
        <v>1406</v>
      </c>
      <c r="K576" s="4" t="s">
        <v>21</v>
      </c>
      <c r="L576" s="18">
        <v>2023</v>
      </c>
      <c r="M576" s="22" t="s">
        <v>24</v>
      </c>
      <c r="N576" s="7" t="s">
        <v>23</v>
      </c>
      <c r="P576" s="8"/>
    </row>
    <row r="577" spans="2:16" ht="13.5" customHeight="1">
      <c r="B577" s="36" t="s">
        <v>1407</v>
      </c>
      <c r="C577" s="36" t="s">
        <v>15</v>
      </c>
      <c r="D577" s="36" t="s">
        <v>16</v>
      </c>
      <c r="E577" s="37" t="s">
        <v>258</v>
      </c>
      <c r="F577" s="36" t="s">
        <v>18</v>
      </c>
      <c r="G577" s="36" t="s">
        <v>71</v>
      </c>
      <c r="H577" s="36" t="s">
        <v>171</v>
      </c>
      <c r="I577" s="36"/>
      <c r="J577" s="36" t="s">
        <v>259</v>
      </c>
      <c r="K577" s="36" t="s">
        <v>1408</v>
      </c>
      <c r="L577" s="36">
        <v>2022</v>
      </c>
      <c r="M577" s="36" t="s">
        <v>24</v>
      </c>
      <c r="N577" s="35" t="s">
        <v>23</v>
      </c>
      <c r="P577" s="8"/>
    </row>
    <row r="578" spans="2:16" ht="13.5" customHeight="1">
      <c r="B578" s="36"/>
      <c r="C578" s="36"/>
      <c r="D578" s="36"/>
      <c r="E578" s="37"/>
      <c r="F578" s="36"/>
      <c r="G578" s="36"/>
      <c r="H578" s="36"/>
      <c r="I578" s="36"/>
      <c r="J578" s="36"/>
      <c r="K578" s="36"/>
      <c r="L578" s="36"/>
      <c r="M578" s="36"/>
      <c r="N578" s="35"/>
      <c r="P578" s="8"/>
    </row>
    <row r="579" spans="2:16" ht="13.5" customHeight="1">
      <c r="B579" s="36"/>
      <c r="C579" s="36"/>
      <c r="D579" s="36"/>
      <c r="E579" s="37"/>
      <c r="F579" s="36"/>
      <c r="G579" s="36"/>
      <c r="H579" s="36"/>
      <c r="I579" s="36"/>
      <c r="J579" s="36"/>
      <c r="K579" s="36"/>
      <c r="L579" s="36"/>
      <c r="M579" s="36"/>
      <c r="N579" s="35"/>
      <c r="P579" s="8"/>
    </row>
    <row r="580" spans="2:16" ht="13.5" customHeight="1">
      <c r="B580" s="36"/>
      <c r="C580" s="36"/>
      <c r="D580" s="36"/>
      <c r="E580" s="37"/>
      <c r="F580" s="36"/>
      <c r="G580" s="36"/>
      <c r="H580" s="36"/>
      <c r="I580" s="36"/>
      <c r="J580" s="36"/>
      <c r="K580" s="36"/>
      <c r="L580" s="36"/>
      <c r="M580" s="36"/>
      <c r="N580" s="35"/>
      <c r="P580" s="8"/>
    </row>
    <row r="581" spans="2:16" ht="13.5" customHeight="1">
      <c r="B581" s="36"/>
      <c r="C581" s="36"/>
      <c r="D581" s="36"/>
      <c r="E581" s="37"/>
      <c r="F581" s="36"/>
      <c r="G581" s="36"/>
      <c r="H581" s="36"/>
      <c r="I581" s="36"/>
      <c r="J581" s="36"/>
      <c r="K581" s="36"/>
      <c r="L581" s="36"/>
      <c r="M581" s="36"/>
      <c r="N581" s="35"/>
      <c r="P581" s="8"/>
    </row>
    <row r="582" spans="2:16" ht="13.5" customHeight="1">
      <c r="B582" s="36"/>
      <c r="C582" s="36"/>
      <c r="D582" s="36"/>
      <c r="E582" s="37"/>
      <c r="F582" s="36"/>
      <c r="G582" s="36"/>
      <c r="H582" s="36"/>
      <c r="I582" s="36"/>
      <c r="J582" s="36"/>
      <c r="K582" s="36"/>
      <c r="L582" s="36"/>
      <c r="M582" s="36"/>
      <c r="N582" s="35"/>
      <c r="P582" s="8"/>
    </row>
    <row r="583" spans="2:16" ht="13.5" customHeight="1">
      <c r="B583" s="36"/>
      <c r="C583" s="36"/>
      <c r="D583" s="36"/>
      <c r="E583" s="37"/>
      <c r="F583" s="36"/>
      <c r="G583" s="36"/>
      <c r="H583" s="36"/>
      <c r="I583" s="36"/>
      <c r="J583" s="36"/>
      <c r="K583" s="36"/>
      <c r="L583" s="36"/>
      <c r="M583" s="36"/>
      <c r="N583" s="35"/>
      <c r="P583" s="8"/>
    </row>
    <row r="584" spans="2:16" ht="13.5" customHeight="1">
      <c r="B584" s="36"/>
      <c r="C584" s="36"/>
      <c r="D584" s="36"/>
      <c r="E584" s="37"/>
      <c r="F584" s="36"/>
      <c r="G584" s="36"/>
      <c r="H584" s="36"/>
      <c r="I584" s="36"/>
      <c r="J584" s="36"/>
      <c r="K584" s="36"/>
      <c r="L584" s="36"/>
      <c r="M584" s="36"/>
      <c r="N584" s="35"/>
      <c r="P584" s="8"/>
    </row>
    <row r="585" spans="2:16" ht="13.5" customHeight="1">
      <c r="B585" s="36"/>
      <c r="C585" s="36"/>
      <c r="D585" s="36"/>
      <c r="E585" s="37"/>
      <c r="F585" s="36"/>
      <c r="G585" s="36"/>
      <c r="H585" s="36"/>
      <c r="I585" s="36"/>
      <c r="J585" s="36"/>
      <c r="K585" s="36"/>
      <c r="L585" s="36"/>
      <c r="M585" s="36"/>
      <c r="N585" s="35"/>
      <c r="P585" s="8"/>
    </row>
    <row r="586" spans="2:16" ht="13.5" customHeight="1">
      <c r="B586" s="36"/>
      <c r="C586" s="36"/>
      <c r="D586" s="36"/>
      <c r="E586" s="37"/>
      <c r="F586" s="36"/>
      <c r="G586" s="36"/>
      <c r="H586" s="36"/>
      <c r="I586" s="36"/>
      <c r="J586" s="36"/>
      <c r="K586" s="36"/>
      <c r="L586" s="36"/>
      <c r="M586" s="36"/>
      <c r="N586" s="35"/>
      <c r="P586" s="8"/>
    </row>
    <row r="587" spans="2:16" ht="13.5" customHeight="1">
      <c r="B587" s="36"/>
      <c r="C587" s="36"/>
      <c r="D587" s="36"/>
      <c r="E587" s="37"/>
      <c r="F587" s="36"/>
      <c r="G587" s="36"/>
      <c r="H587" s="36"/>
      <c r="I587" s="36"/>
      <c r="J587" s="36"/>
      <c r="K587" s="36"/>
      <c r="L587" s="36"/>
      <c r="M587" s="36"/>
      <c r="N587" s="35"/>
      <c r="P587" s="8"/>
    </row>
    <row r="588" spans="2:16" ht="13.5" customHeight="1">
      <c r="B588" s="36"/>
      <c r="C588" s="36"/>
      <c r="D588" s="36"/>
      <c r="E588" s="37"/>
      <c r="F588" s="36"/>
      <c r="G588" s="36"/>
      <c r="H588" s="36"/>
      <c r="I588" s="36"/>
      <c r="J588" s="36"/>
      <c r="K588" s="36"/>
      <c r="L588" s="36"/>
      <c r="M588" s="36"/>
      <c r="N588" s="35"/>
      <c r="P588" s="8"/>
    </row>
    <row r="589" spans="2:16" ht="13.5" customHeight="1">
      <c r="B589" s="36"/>
      <c r="C589" s="36"/>
      <c r="D589" s="36"/>
      <c r="E589" s="37"/>
      <c r="F589" s="36"/>
      <c r="G589" s="36"/>
      <c r="H589" s="36"/>
      <c r="I589" s="36"/>
      <c r="J589" s="36"/>
      <c r="K589" s="36"/>
      <c r="L589" s="36"/>
      <c r="M589" s="36"/>
      <c r="N589" s="35"/>
      <c r="P589" s="8"/>
    </row>
    <row r="590" spans="2:16" ht="13.5" customHeight="1">
      <c r="B590" s="36"/>
      <c r="C590" s="36"/>
      <c r="D590" s="36"/>
      <c r="E590" s="37"/>
      <c r="F590" s="36"/>
      <c r="G590" s="36"/>
      <c r="H590" s="36"/>
      <c r="I590" s="36"/>
      <c r="J590" s="36"/>
      <c r="K590" s="36"/>
      <c r="L590" s="36"/>
      <c r="M590" s="36"/>
      <c r="N590" s="35"/>
      <c r="P590" s="8"/>
    </row>
    <row r="591" spans="2:16" ht="13.5" customHeight="1">
      <c r="B591" s="36"/>
      <c r="C591" s="36"/>
      <c r="D591" s="36"/>
      <c r="E591" s="37"/>
      <c r="F591" s="36"/>
      <c r="G591" s="36"/>
      <c r="H591" s="36"/>
      <c r="I591" s="36"/>
      <c r="J591" s="36"/>
      <c r="K591" s="36"/>
      <c r="L591" s="36"/>
      <c r="M591" s="36"/>
      <c r="N591" s="35"/>
      <c r="P591" s="8"/>
    </row>
    <row r="592" spans="2:16" ht="13.5" customHeight="1">
      <c r="B592" s="36"/>
      <c r="C592" s="36"/>
      <c r="D592" s="36"/>
      <c r="E592" s="37"/>
      <c r="F592" s="36"/>
      <c r="G592" s="36"/>
      <c r="H592" s="36"/>
      <c r="I592" s="36"/>
      <c r="J592" s="36"/>
      <c r="K592" s="36"/>
      <c r="L592" s="36"/>
      <c r="M592" s="36"/>
      <c r="N592" s="35"/>
      <c r="P592" s="8"/>
    </row>
    <row r="593" spans="2:16" ht="13.5" customHeight="1">
      <c r="B593" s="36"/>
      <c r="C593" s="36"/>
      <c r="D593" s="36"/>
      <c r="E593" s="37"/>
      <c r="F593" s="36"/>
      <c r="G593" s="36"/>
      <c r="H593" s="36"/>
      <c r="I593" s="36"/>
      <c r="J593" s="36"/>
      <c r="K593" s="36"/>
      <c r="L593" s="36"/>
      <c r="M593" s="36"/>
      <c r="N593" s="35"/>
      <c r="P593" s="8"/>
    </row>
    <row r="594" spans="2:16" ht="13.5" customHeight="1">
      <c r="B594" s="36"/>
      <c r="C594" s="36"/>
      <c r="D594" s="36"/>
      <c r="E594" s="37"/>
      <c r="F594" s="36"/>
      <c r="G594" s="36"/>
      <c r="H594" s="36"/>
      <c r="I594" s="36"/>
      <c r="J594" s="36"/>
      <c r="K594" s="36"/>
      <c r="L594" s="36"/>
      <c r="M594" s="36"/>
      <c r="N594" s="35"/>
      <c r="P594" s="8"/>
    </row>
    <row r="595" spans="2:16" ht="13.5" customHeight="1">
      <c r="B595" s="36"/>
      <c r="C595" s="36"/>
      <c r="D595" s="36"/>
      <c r="E595" s="37"/>
      <c r="F595" s="36"/>
      <c r="G595" s="36"/>
      <c r="H595" s="36"/>
      <c r="I595" s="36"/>
      <c r="J595" s="36"/>
      <c r="K595" s="36"/>
      <c r="L595" s="36"/>
      <c r="M595" s="36"/>
      <c r="N595" s="35"/>
      <c r="P595" s="8"/>
    </row>
    <row r="596" spans="2:16" ht="13.5" customHeight="1">
      <c r="B596" s="36"/>
      <c r="C596" s="36"/>
      <c r="D596" s="36"/>
      <c r="E596" s="37"/>
      <c r="F596" s="36"/>
      <c r="G596" s="36"/>
      <c r="H596" s="36"/>
      <c r="I596" s="36"/>
      <c r="J596" s="36"/>
      <c r="K596" s="36"/>
      <c r="L596" s="36"/>
      <c r="M596" s="36"/>
      <c r="N596" s="35"/>
      <c r="P596" s="8"/>
    </row>
    <row r="597" spans="2:16" ht="13.5" customHeight="1">
      <c r="B597" s="36"/>
      <c r="C597" s="36"/>
      <c r="D597" s="36"/>
      <c r="E597" s="37"/>
      <c r="F597" s="36"/>
      <c r="G597" s="36"/>
      <c r="H597" s="36"/>
      <c r="I597" s="36"/>
      <c r="J597" s="36"/>
      <c r="K597" s="36"/>
      <c r="L597" s="36"/>
      <c r="M597" s="36"/>
      <c r="N597" s="35"/>
      <c r="P597" s="8"/>
    </row>
    <row r="598" spans="2:16" ht="13.5" customHeight="1">
      <c r="B598" s="36"/>
      <c r="C598" s="36"/>
      <c r="D598" s="36"/>
      <c r="E598" s="37"/>
      <c r="F598" s="36"/>
      <c r="G598" s="36"/>
      <c r="H598" s="36"/>
      <c r="I598" s="36"/>
      <c r="J598" s="36"/>
      <c r="K598" s="36"/>
      <c r="L598" s="36"/>
      <c r="M598" s="36"/>
      <c r="N598" s="35"/>
      <c r="P598" s="8"/>
    </row>
    <row r="599" spans="2:16" ht="13.5" customHeight="1">
      <c r="B599" s="36"/>
      <c r="C599" s="36"/>
      <c r="D599" s="36"/>
      <c r="E599" s="37"/>
      <c r="F599" s="36"/>
      <c r="G599" s="36"/>
      <c r="H599" s="36"/>
      <c r="I599" s="36"/>
      <c r="J599" s="36"/>
      <c r="K599" s="36"/>
      <c r="L599" s="36"/>
      <c r="M599" s="36"/>
      <c r="N599" s="35"/>
      <c r="P599" s="8"/>
    </row>
  </sheetData>
  <autoFilter ref="B3:N577" xr:uid="{00000000-0009-0000-0000-000000000000}"/>
  <conditionalFormatting sqref="B572">
    <cfRule type="expression" dxfId="4" priority="1">
      <formula>COUNTIF(B:B,B572)&gt;1</formula>
    </cfRule>
  </conditionalFormatting>
  <conditionalFormatting sqref="B4:B599">
    <cfRule type="expression" dxfId="3" priority="2">
      <formula>COUNTIF(B:B,B4)&gt;1</formula>
    </cfRule>
  </conditionalFormatting>
  <dataValidations count="6">
    <dataValidation type="list" allowBlank="1" sqref="I336:I339" xr:uid="{00000000-0002-0000-0000-000000000000}">
      <formula1>$E$373:$E$376</formula1>
    </dataValidation>
    <dataValidation type="list" allowBlank="1" sqref="F336:F339" xr:uid="{00000000-0002-0000-0000-000001000000}">
      <formula1>"No Actualizar,Si,Reemplazar por uno nuevo,No actualiza en 1er semestre,Se debía Actualizar - No se logró"</formula1>
    </dataValidation>
    <dataValidation type="list" allowBlank="1" sqref="G337 G339" xr:uid="{00000000-0002-0000-0000-000002000000}">
      <formula1>$E$349:$E$372</formula1>
    </dataValidation>
    <dataValidation type="list" allowBlank="1" sqref="M336:M343" xr:uid="{00000000-0002-0000-0000-000003000000}">
      <formula1>"Básico,Intermedio,Avanzado,Básico - Intermedio,Intermedio - Avanzado,Básico - Intermedio - Avanzado"</formula1>
    </dataValidation>
    <dataValidation type="list" allowBlank="1" sqref="C336:C339" xr:uid="{00000000-0002-0000-0000-000004000000}">
      <formula1>"FULL,DEPRECATED,HIDDEN"</formula1>
    </dataValidation>
    <dataValidation type="list" allowBlank="1" sqref="H336:H339" xr:uid="{00000000-0002-0000-0000-000005000000}">
      <formula1>$H$349:$H$372</formula1>
    </dataValidation>
  </dataValidation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38"/>
  <sheetViews>
    <sheetView showGridLines="0" tabSelected="1" zoomScale="61" workbookViewId="0">
      <pane ySplit="3" topLeftCell="A4" activePane="bottomLeft" state="frozen"/>
      <selection pane="bottomLeft" activeCell="N13" sqref="N13"/>
    </sheetView>
  </sheetViews>
  <sheetFormatPr baseColWidth="10" defaultColWidth="14.44140625" defaultRowHeight="15" customHeight="1"/>
  <cols>
    <col min="1" max="1" width="8.5546875" customWidth="1"/>
    <col min="2" max="2" width="66" customWidth="1"/>
    <col min="3" max="3" width="32.88671875" customWidth="1"/>
    <col min="4" max="4" width="20.88671875" customWidth="1"/>
    <col min="5" max="5" width="26.88671875" customWidth="1"/>
    <col min="6" max="6" width="10" customWidth="1"/>
    <col min="7" max="7" width="12.109375" hidden="1" customWidth="1"/>
    <col min="8" max="8" width="12.109375" customWidth="1"/>
    <col min="9" max="9" width="13" customWidth="1"/>
    <col min="10" max="10" width="31.44140625" customWidth="1"/>
    <col min="11" max="11" width="51.6640625" hidden="1" customWidth="1"/>
    <col min="12" max="12" width="20" customWidth="1"/>
    <col min="13" max="13" width="12.5546875" customWidth="1"/>
  </cols>
  <sheetData>
    <row r="1" spans="1:26" ht="132.75" customHeight="1">
      <c r="A1" s="232"/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38"/>
      <c r="M1" s="38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</row>
    <row r="2" spans="1:26" ht="40.5" customHeight="1">
      <c r="A2" s="234" t="s">
        <v>1409</v>
      </c>
      <c r="B2" s="235"/>
      <c r="C2" s="235"/>
      <c r="D2" s="235"/>
      <c r="E2" s="235"/>
      <c r="F2" s="235"/>
      <c r="G2" s="235"/>
      <c r="H2" s="235"/>
      <c r="I2" s="235"/>
      <c r="J2" s="235"/>
      <c r="K2" s="235"/>
      <c r="L2" s="236"/>
      <c r="M2" s="38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26" ht="33.75" customHeight="1">
      <c r="A3" s="40" t="s">
        <v>1410</v>
      </c>
      <c r="B3" s="41" t="s">
        <v>1411</v>
      </c>
      <c r="C3" s="41" t="s">
        <v>3</v>
      </c>
      <c r="D3" s="41" t="s">
        <v>1412</v>
      </c>
      <c r="E3" s="42" t="s">
        <v>1413</v>
      </c>
      <c r="F3" s="41" t="s">
        <v>1414</v>
      </c>
      <c r="G3" s="43" t="s">
        <v>9</v>
      </c>
      <c r="H3" s="40" t="s">
        <v>1415</v>
      </c>
      <c r="I3" s="40" t="s">
        <v>1416</v>
      </c>
      <c r="J3" s="40" t="s">
        <v>11</v>
      </c>
      <c r="K3" s="44" t="s">
        <v>1417</v>
      </c>
      <c r="L3" s="45" t="s">
        <v>1418</v>
      </c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26" ht="14.4">
      <c r="A4" s="46">
        <v>1</v>
      </c>
      <c r="B4" s="47" t="s">
        <v>1352</v>
      </c>
      <c r="C4" s="48" t="str">
        <f>VLOOKUP('Cursos Actuales'!$B4,'B.D. (Ocultar)'!$B$4:$M$554,4,FALSE)</f>
        <v>Emyko Osorio</v>
      </c>
      <c r="D4" s="48" t="str">
        <f>VLOOKUP('Cursos Actuales'!$B4,'B.D. (Ocultar)'!$B$4:$M$554,6,FALSE)</f>
        <v>Negocios</v>
      </c>
      <c r="E4" s="48" t="str">
        <f>VLOOKUP('Cursos Actuales'!$B4,'B.D. (Ocultar)'!$B$4:$M$554,7,FALSE)</f>
        <v>Finanzas</v>
      </c>
      <c r="F4" s="48">
        <f>VLOOKUP('Cursos Actuales'!$B4,'B.D. (Ocultar)'!$B$4:$M$554,11,FALSE)</f>
        <v>2017</v>
      </c>
      <c r="G4" s="49" t="str">
        <f>VLOOKUP('Cursos Actuales'!$B4,'B.D. (Ocultar)'!$B$4:$M$888,10,FALSE)</f>
        <v>No</v>
      </c>
      <c r="H4" s="49" t="str">
        <f>VLOOKUP('Cursos Actuales'!$B4,'B.D. (Ocultar)'!$B$4:$M$554,9,FALSE)</f>
        <v>1h 40m</v>
      </c>
      <c r="I4" s="50">
        <v>6.9444444444444448E-2</v>
      </c>
      <c r="J4" s="49" t="str">
        <f>VLOOKUP('Cursos Actuales'!$B4,'B.D. (Ocultar)'!$B$4:$M$554,12,FALSE)</f>
        <v>Intermedio</v>
      </c>
      <c r="K4" s="51" t="s">
        <v>1419</v>
      </c>
      <c r="L4" s="52" t="str">
        <f>VLOOKUP(B4,'B.D. (Ocultar)'!$B$4:$N$584,13,FALSE)</f>
        <v>SI</v>
      </c>
      <c r="M4" s="53"/>
      <c r="N4" s="54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</row>
    <row r="5" spans="1:26" ht="14.4">
      <c r="A5" s="46">
        <v>2</v>
      </c>
      <c r="B5" s="47" t="s">
        <v>1354</v>
      </c>
      <c r="C5" s="48" t="str">
        <f>VLOOKUP('Cursos Actuales'!$B5,'B.D. (Ocultar)'!$B$4:$M$554,4,FALSE)</f>
        <v>Mariana Ripoll</v>
      </c>
      <c r="D5" s="48" t="str">
        <f>VLOOKUP('Cursos Actuales'!$B5,'B.D. (Ocultar)'!$B$4:$M$554,6,FALSE)</f>
        <v>Marketing</v>
      </c>
      <c r="E5" s="48" t="str">
        <f>VLOOKUP('Cursos Actuales'!$B5,'B.D. (Ocultar)'!$B$4:$M$554,7,FALSE)</f>
        <v>Branding</v>
      </c>
      <c r="F5" s="48">
        <f>VLOOKUP('Cursos Actuales'!$B5,'B.D. (Ocultar)'!$B$4:$M$554,11,FALSE)</f>
        <v>2017</v>
      </c>
      <c r="G5" s="49" t="str">
        <f>VLOOKUP('Cursos Actuales'!$B5,'B.D. (Ocultar)'!$B$4:$M$888,10,FALSE)</f>
        <v>Sí</v>
      </c>
      <c r="H5" s="49" t="str">
        <f>VLOOKUP('Cursos Actuales'!$B5,'B.D. (Ocultar)'!$B$4:$M$554,9,FALSE)</f>
        <v>1h 40m</v>
      </c>
      <c r="I5" s="50">
        <v>6.9444444444444448E-2</v>
      </c>
      <c r="J5" s="49" t="str">
        <f>VLOOKUP('Cursos Actuales'!$B5,'B.D. (Ocultar)'!$B$4:$M$554,12,FALSE)</f>
        <v>Intermedio</v>
      </c>
      <c r="K5" s="51" t="s">
        <v>1420</v>
      </c>
      <c r="L5" s="52" t="str">
        <f>VLOOKUP(B5,'B.D. (Ocultar)'!$B$4:$N$584,13,FALSE)</f>
        <v>SI</v>
      </c>
      <c r="M5" s="53"/>
      <c r="N5" s="54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</row>
    <row r="6" spans="1:26" ht="14.4">
      <c r="A6" s="46">
        <v>3</v>
      </c>
      <c r="B6" s="47" t="s">
        <v>1349</v>
      </c>
      <c r="C6" s="48" t="str">
        <f>VLOOKUP('Cursos Actuales'!$B6,'B.D. (Ocultar)'!$B$4:$M$554,4,FALSE)</f>
        <v>Giovanni Ciccia</v>
      </c>
      <c r="D6" s="48" t="str">
        <f>VLOOKUP('Cursos Actuales'!$B6,'B.D. (Ocultar)'!$B$4:$M$554,6,FALSE)</f>
        <v>Desarrollo Personal</v>
      </c>
      <c r="E6" s="48" t="str">
        <f>VLOOKUP('Cursos Actuales'!$B6,'B.D. (Ocultar)'!$B$4:$M$554,7,FALSE)</f>
        <v>Bienestar</v>
      </c>
      <c r="F6" s="48">
        <f>VLOOKUP('Cursos Actuales'!$B6,'B.D. (Ocultar)'!$B$4:$M$554,11,FALSE)</f>
        <v>2018</v>
      </c>
      <c r="G6" s="49" t="str">
        <f>VLOOKUP('Cursos Actuales'!$B6,'B.D. (Ocultar)'!$B$4:$M$888,10,FALSE)</f>
        <v>No</v>
      </c>
      <c r="H6" s="49" t="str">
        <f>VLOOKUP('Cursos Actuales'!$B6,'B.D. (Ocultar)'!$B$4:$M$554,9,FALSE)</f>
        <v>2h 44m</v>
      </c>
      <c r="I6" s="50">
        <v>0.11388888888888889</v>
      </c>
      <c r="J6" s="49" t="str">
        <f>VLOOKUP('Cursos Actuales'!$B6,'B.D. (Ocultar)'!$B$4:$M$554,12,FALSE)</f>
        <v>No Aplica</v>
      </c>
      <c r="K6" s="51" t="s">
        <v>1421</v>
      </c>
      <c r="L6" s="52" t="str">
        <f>VLOOKUP(B6,'B.D. (Ocultar)'!$B$4:$N$584,13,FALSE)</f>
        <v>SI</v>
      </c>
      <c r="M6" s="55"/>
      <c r="N6" s="56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</row>
    <row r="7" spans="1:26" ht="14.4">
      <c r="A7" s="46">
        <v>4</v>
      </c>
      <c r="B7" s="47" t="s">
        <v>1283</v>
      </c>
      <c r="C7" s="48" t="str">
        <f>VLOOKUP('Cursos Actuales'!$B7,'B.D. (Ocultar)'!$B$4:$M$554,4,FALSE)</f>
        <v>Wendy Ramos</v>
      </c>
      <c r="D7" s="48" t="str">
        <f>VLOOKUP('Cursos Actuales'!$B7,'B.D. (Ocultar)'!$B$4:$M$554,6,FALSE)</f>
        <v>Desarrollo Personal</v>
      </c>
      <c r="E7" s="48" t="str">
        <f>VLOOKUP('Cursos Actuales'!$B7,'B.D. (Ocultar)'!$B$4:$M$554,7,FALSE)</f>
        <v>Bienestar</v>
      </c>
      <c r="F7" s="48">
        <f>VLOOKUP('Cursos Actuales'!$B7,'B.D. (Ocultar)'!$B$4:$M$554,11,FALSE)</f>
        <v>2018</v>
      </c>
      <c r="G7" s="49" t="str">
        <f>VLOOKUP('Cursos Actuales'!$B7,'B.D. (Ocultar)'!$B$4:$M$888,10,FALSE)</f>
        <v>No</v>
      </c>
      <c r="H7" s="49" t="str">
        <f>VLOOKUP('Cursos Actuales'!$B7,'B.D. (Ocultar)'!$B$4:$M$554,9,FALSE)</f>
        <v>2h 37m</v>
      </c>
      <c r="I7" s="50">
        <v>0.10902777777777778</v>
      </c>
      <c r="J7" s="49" t="str">
        <f>VLOOKUP('Cursos Actuales'!$B7,'B.D. (Ocultar)'!$B$4:$M$554,12,FALSE)</f>
        <v>No Aplica</v>
      </c>
      <c r="K7" s="51" t="s">
        <v>1422</v>
      </c>
      <c r="L7" s="52" t="str">
        <f>VLOOKUP(B7,'B.D. (Ocultar)'!$B$4:$N$584,13,FALSE)</f>
        <v>SI</v>
      </c>
      <c r="M7" s="53"/>
      <c r="N7" s="57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</row>
    <row r="8" spans="1:26" ht="14.4">
      <c r="A8" s="46">
        <v>5</v>
      </c>
      <c r="B8" s="47" t="s">
        <v>1334</v>
      </c>
      <c r="C8" s="48" t="str">
        <f>VLOOKUP('Cursos Actuales'!$B8,'B.D. (Ocultar)'!$B$4:$M$554,4,FALSE)</f>
        <v>Ana Romero</v>
      </c>
      <c r="D8" s="48" t="str">
        <f>VLOOKUP('Cursos Actuales'!$B8,'B.D. (Ocultar)'!$B$4:$M$554,6,FALSE)</f>
        <v>Desarrollo Personal</v>
      </c>
      <c r="E8" s="48" t="str">
        <f>VLOOKUP('Cursos Actuales'!$B8,'B.D. (Ocultar)'!$B$4:$M$554,7,FALSE)</f>
        <v>Bienestar</v>
      </c>
      <c r="F8" s="48">
        <f>VLOOKUP('Cursos Actuales'!$B8,'B.D. (Ocultar)'!$B$4:$M$554,11,FALSE)</f>
        <v>2018</v>
      </c>
      <c r="G8" s="49" t="str">
        <f>VLOOKUP('Cursos Actuales'!$B8,'B.D. (Ocultar)'!$B$4:$M$888,10,FALSE)</f>
        <v>No</v>
      </c>
      <c r="H8" s="49" t="str">
        <f>VLOOKUP('Cursos Actuales'!$B8,'B.D. (Ocultar)'!$B$4:$M$554,9,FALSE)</f>
        <v>1h 10m</v>
      </c>
      <c r="I8" s="50">
        <v>4.8611111111111112E-2</v>
      </c>
      <c r="J8" s="49" t="str">
        <f>VLOOKUP('Cursos Actuales'!$B8,'B.D. (Ocultar)'!$B$4:$M$554,12,FALSE)</f>
        <v>Básico</v>
      </c>
      <c r="K8" s="51" t="s">
        <v>1423</v>
      </c>
      <c r="L8" s="52" t="str">
        <f>VLOOKUP(B8,'B.D. (Ocultar)'!$B$4:$N$584,13,FALSE)</f>
        <v>SI</v>
      </c>
      <c r="M8" s="53"/>
      <c r="N8" s="57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</row>
    <row r="9" spans="1:26" ht="14.4">
      <c r="A9" s="46">
        <v>6</v>
      </c>
      <c r="B9" s="47" t="s">
        <v>1341</v>
      </c>
      <c r="C9" s="48" t="str">
        <f>VLOOKUP('Cursos Actuales'!$B9,'B.D. (Ocultar)'!$B$4:$M$554,4,FALSE)</f>
        <v>Roberto Mogollon</v>
      </c>
      <c r="D9" s="48" t="str">
        <f>VLOOKUP('Cursos Actuales'!$B9,'B.D. (Ocultar)'!$B$4:$M$554,6,FALSE)</f>
        <v>Desarrollo Personal</v>
      </c>
      <c r="E9" s="48" t="str">
        <f>VLOOKUP('Cursos Actuales'!$B9,'B.D. (Ocultar)'!$B$4:$M$554,7,FALSE)</f>
        <v>Comunicación</v>
      </c>
      <c r="F9" s="48">
        <f>VLOOKUP('Cursos Actuales'!$B9,'B.D. (Ocultar)'!$B$4:$M$554,11,FALSE)</f>
        <v>2018</v>
      </c>
      <c r="G9" s="49" t="str">
        <f>VLOOKUP('Cursos Actuales'!$B9,'B.D. (Ocultar)'!$B$4:$M$888,10,FALSE)</f>
        <v>Sí</v>
      </c>
      <c r="H9" s="49" t="str">
        <f>VLOOKUP('Cursos Actuales'!$B9,'B.D. (Ocultar)'!$B$4:$M$554,9,FALSE)</f>
        <v>45m</v>
      </c>
      <c r="I9" s="50">
        <v>3.125E-2</v>
      </c>
      <c r="J9" s="49" t="str">
        <f>VLOOKUP('Cursos Actuales'!$B9,'B.D. (Ocultar)'!$B$4:$M$554,12,FALSE)</f>
        <v>Intermedio</v>
      </c>
      <c r="K9" s="51" t="s">
        <v>1424</v>
      </c>
      <c r="L9" s="52" t="str">
        <f>VLOOKUP(B9,'B.D. (Ocultar)'!$B$4:$N$584,13,FALSE)</f>
        <v>SI</v>
      </c>
      <c r="M9" s="53"/>
      <c r="N9" s="54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</row>
    <row r="10" spans="1:26" ht="15.75" customHeight="1">
      <c r="A10" s="46">
        <v>7</v>
      </c>
      <c r="B10" s="47" t="s">
        <v>1286</v>
      </c>
      <c r="C10" s="48" t="str">
        <f>VLOOKUP('Cursos Actuales'!$B10,'B.D. (Ocultar)'!$B$4:$M$554,4,FALSE)</f>
        <v>Oscar Montezuma</v>
      </c>
      <c r="D10" s="48" t="str">
        <f>VLOOKUP('Cursos Actuales'!$B10,'B.D. (Ocultar)'!$B$4:$M$554,6,FALSE)</f>
        <v>Marketing</v>
      </c>
      <c r="E10" s="48" t="str">
        <f>VLOOKUP('Cursos Actuales'!$B10,'B.D. (Ocultar)'!$B$4:$M$554,7,FALSE)</f>
        <v>Marketing Digital</v>
      </c>
      <c r="F10" s="48">
        <f>VLOOKUP('Cursos Actuales'!$B10,'B.D. (Ocultar)'!$B$4:$M$554,11,FALSE)</f>
        <v>2018</v>
      </c>
      <c r="G10" s="49" t="str">
        <f>VLOOKUP('Cursos Actuales'!$B10,'B.D. (Ocultar)'!$B$4:$M$888,10,FALSE)</f>
        <v>Sí</v>
      </c>
      <c r="H10" s="49" t="str">
        <f>VLOOKUP('Cursos Actuales'!$B10,'B.D. (Ocultar)'!$B$4:$M$554,9,FALSE)</f>
        <v>1h 31m</v>
      </c>
      <c r="I10" s="50">
        <v>6.3194444444444442E-2</v>
      </c>
      <c r="J10" s="49" t="str">
        <f>VLOOKUP('Cursos Actuales'!$B10,'B.D. (Ocultar)'!$B$4:$M$554,12,FALSE)</f>
        <v>Básico</v>
      </c>
      <c r="K10" s="51" t="s">
        <v>1425</v>
      </c>
      <c r="L10" s="52" t="str">
        <f>VLOOKUP(B10,'B.D. (Ocultar)'!$B$4:$N$584,13,FALSE)</f>
        <v>SI</v>
      </c>
      <c r="M10" s="53"/>
      <c r="N10" s="57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</row>
    <row r="11" spans="1:26" ht="15.75" customHeight="1">
      <c r="A11" s="46">
        <v>8</v>
      </c>
      <c r="B11" s="47" t="s">
        <v>1288</v>
      </c>
      <c r="C11" s="48" t="str">
        <f>VLOOKUP('Cursos Actuales'!$B11,'B.D. (Ocultar)'!$B$4:$M$554,4,FALSE)</f>
        <v>Carlos Calderón</v>
      </c>
      <c r="D11" s="48" t="str">
        <f>VLOOKUP('Cursos Actuales'!$B11,'B.D. (Ocultar)'!$B$4:$M$554,6,FALSE)</f>
        <v>Tecnologia y Digital</v>
      </c>
      <c r="E11" s="48" t="str">
        <f>VLOOKUP('Cursos Actuales'!$B11,'B.D. (Ocultar)'!$B$4:$M$554,7,FALSE)</f>
        <v>Tecnología y Digital</v>
      </c>
      <c r="F11" s="48">
        <f>VLOOKUP('Cursos Actuales'!$B11,'B.D. (Ocultar)'!$B$4:$M$554,11,FALSE)</f>
        <v>2018</v>
      </c>
      <c r="G11" s="49" t="str">
        <f>VLOOKUP('Cursos Actuales'!$B11,'B.D. (Ocultar)'!$B$4:$M$888,10,FALSE)</f>
        <v>Sí</v>
      </c>
      <c r="H11" s="49" t="str">
        <f>VLOOKUP('Cursos Actuales'!$B11,'B.D. (Ocultar)'!$B$4:$M$554,9,FALSE)</f>
        <v>2h 46m</v>
      </c>
      <c r="I11" s="50">
        <v>0.11527777777777778</v>
      </c>
      <c r="J11" s="49" t="str">
        <f>VLOOKUP('Cursos Actuales'!$B11,'B.D. (Ocultar)'!$B$4:$M$554,12,FALSE)</f>
        <v>Intermedio</v>
      </c>
      <c r="K11" s="51" t="s">
        <v>1426</v>
      </c>
      <c r="L11" s="52" t="str">
        <f>VLOOKUP(B11,'B.D. (Ocultar)'!$B$4:$N$584,13,FALSE)</f>
        <v>SI</v>
      </c>
      <c r="M11" s="53"/>
      <c r="N11" s="57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</row>
    <row r="12" spans="1:26" ht="15.75" customHeight="1">
      <c r="A12" s="46">
        <v>9</v>
      </c>
      <c r="B12" s="47" t="s">
        <v>1291</v>
      </c>
      <c r="C12" s="48" t="str">
        <f>VLOOKUP('Cursos Actuales'!$B12,'B.D. (Ocultar)'!$B$4:$M$554,4,FALSE)</f>
        <v>Juan José Tirado</v>
      </c>
      <c r="D12" s="48" t="str">
        <f>VLOOKUP('Cursos Actuales'!$B12,'B.D. (Ocultar)'!$B$4:$M$554,6,FALSE)</f>
        <v>Marketing</v>
      </c>
      <c r="E12" s="48" t="str">
        <f>VLOOKUP('Cursos Actuales'!$B12,'B.D. (Ocultar)'!$B$4:$M$554,7,FALSE)</f>
        <v>Branding</v>
      </c>
      <c r="F12" s="48">
        <f>VLOOKUP('Cursos Actuales'!$B12,'B.D. (Ocultar)'!$B$4:$M$554,11,FALSE)</f>
        <v>2018</v>
      </c>
      <c r="G12" s="49" t="str">
        <f>VLOOKUP('Cursos Actuales'!$B12,'B.D. (Ocultar)'!$B$4:$M$888,10,FALSE)</f>
        <v>Sí</v>
      </c>
      <c r="H12" s="49" t="str">
        <f>VLOOKUP('Cursos Actuales'!$B12,'B.D. (Ocultar)'!$B$4:$M$554,9,FALSE)</f>
        <v>2h 31m</v>
      </c>
      <c r="I12" s="50">
        <v>0.10486111111111111</v>
      </c>
      <c r="J12" s="49" t="str">
        <f>VLOOKUP('Cursos Actuales'!$B12,'B.D. (Ocultar)'!$B$4:$M$554,12,FALSE)</f>
        <v>Intermedio</v>
      </c>
      <c r="K12" s="51" t="s">
        <v>1427</v>
      </c>
      <c r="L12" s="52" t="str">
        <f>VLOOKUP(B12,'B.D. (Ocultar)'!$B$4:$N$584,13,FALSE)</f>
        <v>SI</v>
      </c>
      <c r="M12" s="53"/>
      <c r="N12" s="54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</row>
    <row r="13" spans="1:26" ht="15.75" customHeight="1">
      <c r="A13" s="46">
        <v>10</v>
      </c>
      <c r="B13" s="58" t="s">
        <v>1293</v>
      </c>
      <c r="C13" s="48" t="str">
        <f>VLOOKUP('Cursos Actuales'!$B13,'B.D. (Ocultar)'!$B$4:$M$554,4,FALSE)</f>
        <v>Mariana Ripoll</v>
      </c>
      <c r="D13" s="48" t="str">
        <f>VLOOKUP('Cursos Actuales'!$B13,'B.D. (Ocultar)'!$B$4:$M$554,6,FALSE)</f>
        <v>Marketing</v>
      </c>
      <c r="E13" s="48" t="str">
        <f>VLOOKUP('Cursos Actuales'!$B13,'B.D. (Ocultar)'!$B$4:$M$554,7,FALSE)</f>
        <v>Marketing Digital</v>
      </c>
      <c r="F13" s="48">
        <f>VLOOKUP('Cursos Actuales'!$B13,'B.D. (Ocultar)'!$B$4:$M$554,11,FALSE)</f>
        <v>2018</v>
      </c>
      <c r="G13" s="49" t="str">
        <f>VLOOKUP('Cursos Actuales'!$B13,'B.D. (Ocultar)'!$B$4:$M$888,10,FALSE)</f>
        <v>Sí</v>
      </c>
      <c r="H13" s="49" t="str">
        <f>VLOOKUP('Cursos Actuales'!$B13,'B.D. (Ocultar)'!$B$4:$M$554,9,FALSE)</f>
        <v>4h 40m</v>
      </c>
      <c r="I13" s="50">
        <v>0.19444444444444445</v>
      </c>
      <c r="J13" s="49" t="str">
        <f>VLOOKUP('Cursos Actuales'!$B13,'B.D. (Ocultar)'!$B$4:$M$554,12,FALSE)</f>
        <v>Intermedio</v>
      </c>
      <c r="K13" s="59" t="s">
        <v>1428</v>
      </c>
      <c r="L13" s="52" t="str">
        <f>VLOOKUP(B13,'B.D. (Ocultar)'!$B$4:$N$584,13,FALSE)</f>
        <v>SI</v>
      </c>
      <c r="M13" s="53"/>
      <c r="N13" s="54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</row>
    <row r="14" spans="1:26" ht="15.75" customHeight="1">
      <c r="A14" s="46">
        <v>11</v>
      </c>
      <c r="B14" s="47" t="s">
        <v>1296</v>
      </c>
      <c r="C14" s="48" t="str">
        <f>VLOOKUP('Cursos Actuales'!$B14,'B.D. (Ocultar)'!$B$4:$M$554,4,FALSE)</f>
        <v>Alejandro Ditrolio</v>
      </c>
      <c r="D14" s="48" t="str">
        <f>VLOOKUP('Cursos Actuales'!$B14,'B.D. (Ocultar)'!$B$4:$M$554,6,FALSE)</f>
        <v>Diseño y Creatividad</v>
      </c>
      <c r="E14" s="48" t="str">
        <f>VLOOKUP('Cursos Actuales'!$B14,'B.D. (Ocultar)'!$B$4:$M$554,7,FALSE)</f>
        <v>Diseño gráfico</v>
      </c>
      <c r="F14" s="48">
        <f>VLOOKUP('Cursos Actuales'!$B14,'B.D. (Ocultar)'!$B$4:$M$554,11,FALSE)</f>
        <v>2018</v>
      </c>
      <c r="G14" s="49" t="str">
        <f>VLOOKUP('Cursos Actuales'!$B14,'B.D. (Ocultar)'!$B$4:$M$888,10,FALSE)</f>
        <v>Sí</v>
      </c>
      <c r="H14" s="49" t="str">
        <f>VLOOKUP('Cursos Actuales'!$B14,'B.D. (Ocultar)'!$B$4:$M$554,9,FALSE)</f>
        <v>5h 19m</v>
      </c>
      <c r="I14" s="50">
        <v>0.22152777777777777</v>
      </c>
      <c r="J14" s="49" t="str">
        <f>VLOOKUP('Cursos Actuales'!$B14,'B.D. (Ocultar)'!$B$4:$M$554,12,FALSE)</f>
        <v>Intermedio</v>
      </c>
      <c r="K14" s="51" t="s">
        <v>1429</v>
      </c>
      <c r="L14" s="52" t="str">
        <f>VLOOKUP(B14,'B.D. (Ocultar)'!$B$4:$N$584,13,FALSE)</f>
        <v>SI</v>
      </c>
      <c r="M14" s="53"/>
      <c r="N14" s="54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</row>
    <row r="15" spans="1:26" ht="15.75" customHeight="1">
      <c r="A15" s="46">
        <v>12</v>
      </c>
      <c r="B15" s="47" t="s">
        <v>1306</v>
      </c>
      <c r="C15" s="48" t="str">
        <f>VLOOKUP('Cursos Actuales'!$B15,'B.D. (Ocultar)'!$B$4:$M$554,4,FALSE)</f>
        <v>Alfredo de Paz</v>
      </c>
      <c r="D15" s="48" t="str">
        <f>VLOOKUP('Cursos Actuales'!$B15,'B.D. (Ocultar)'!$B$4:$M$554,6,FALSE)</f>
        <v>Marketing</v>
      </c>
      <c r="E15" s="48" t="str">
        <f>VLOOKUP('Cursos Actuales'!$B15,'B.D. (Ocultar)'!$B$4:$M$554,7,FALSE)</f>
        <v>Marketing Digital</v>
      </c>
      <c r="F15" s="48">
        <f>VLOOKUP('Cursos Actuales'!$B15,'B.D. (Ocultar)'!$B$4:$M$554,11,FALSE)</f>
        <v>2018</v>
      </c>
      <c r="G15" s="49" t="str">
        <f>VLOOKUP('Cursos Actuales'!$B15,'B.D. (Ocultar)'!$B$4:$M$888,10,FALSE)</f>
        <v>Sí</v>
      </c>
      <c r="H15" s="49" t="str">
        <f>VLOOKUP('Cursos Actuales'!$B15,'B.D. (Ocultar)'!$B$4:$M$554,9,FALSE)</f>
        <v>6h 30m</v>
      </c>
      <c r="I15" s="50">
        <v>0.27083333333333331</v>
      </c>
      <c r="J15" s="49" t="str">
        <f>VLOOKUP('Cursos Actuales'!$B15,'B.D. (Ocultar)'!$B$4:$M$554,12,FALSE)</f>
        <v>Intermedio</v>
      </c>
      <c r="K15" s="51" t="s">
        <v>1430</v>
      </c>
      <c r="L15" s="52" t="str">
        <f>VLOOKUP(B15,'B.D. (Ocultar)'!$B$4:$N$584,13,FALSE)</f>
        <v>SI</v>
      </c>
      <c r="M15" s="53"/>
      <c r="N15" s="57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</row>
    <row r="16" spans="1:26" ht="15.75" customHeight="1">
      <c r="A16" s="46">
        <v>13</v>
      </c>
      <c r="B16" s="47" t="s">
        <v>1299</v>
      </c>
      <c r="C16" s="48" t="str">
        <f>VLOOKUP('Cursos Actuales'!$B16,'B.D. (Ocultar)'!$B$4:$M$554,4,FALSE)</f>
        <v>Miguel Cachay</v>
      </c>
      <c r="D16" s="48" t="str">
        <f>VLOOKUP('Cursos Actuales'!$B16,'B.D. (Ocultar)'!$B$4:$M$554,6,FALSE)</f>
        <v>Marketing</v>
      </c>
      <c r="E16" s="48" t="str">
        <f>VLOOKUP('Cursos Actuales'!$B16,'B.D. (Ocultar)'!$B$4:$M$554,7,FALSE)</f>
        <v>Marketing Digital</v>
      </c>
      <c r="F16" s="48">
        <f>VLOOKUP('Cursos Actuales'!$B16,'B.D. (Ocultar)'!$B$4:$M$554,11,FALSE)</f>
        <v>2018</v>
      </c>
      <c r="G16" s="49" t="str">
        <f>VLOOKUP('Cursos Actuales'!$B16,'B.D. (Ocultar)'!$B$4:$M$888,10,FALSE)</f>
        <v>Sí</v>
      </c>
      <c r="H16" s="49" t="str">
        <f>VLOOKUP('Cursos Actuales'!$B16,'B.D. (Ocultar)'!$B$4:$M$554,9,FALSE)</f>
        <v>2h 55m</v>
      </c>
      <c r="I16" s="50">
        <v>0.12152777777777778</v>
      </c>
      <c r="J16" s="49" t="str">
        <f>VLOOKUP('Cursos Actuales'!$B16,'B.D. (Ocultar)'!$B$4:$M$554,12,FALSE)</f>
        <v>Intermedio</v>
      </c>
      <c r="K16" s="51" t="s">
        <v>1431</v>
      </c>
      <c r="L16" s="52" t="str">
        <f>VLOOKUP(B16,'B.D. (Ocultar)'!$B$4:$N$584,13,FALSE)</f>
        <v>SI</v>
      </c>
      <c r="M16" s="53"/>
      <c r="N16" s="54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</row>
    <row r="17" spans="1:26" ht="15.75" customHeight="1">
      <c r="A17" s="46">
        <v>14</v>
      </c>
      <c r="B17" s="47" t="s">
        <v>1309</v>
      </c>
      <c r="C17" s="48" t="str">
        <f>VLOOKUP('Cursos Actuales'!$B17,'B.D. (Ocultar)'!$B$4:$M$554,4,FALSE)</f>
        <v>Iván Fanego</v>
      </c>
      <c r="D17" s="48" t="str">
        <f>VLOOKUP('Cursos Actuales'!$B17,'B.D. (Ocultar)'!$B$4:$M$554,6,FALSE)</f>
        <v>Marketing</v>
      </c>
      <c r="E17" s="48" t="str">
        <f>VLOOKUP('Cursos Actuales'!$B17,'B.D. (Ocultar)'!$B$4:$M$554,7,FALSE)</f>
        <v>Marketing Digital</v>
      </c>
      <c r="F17" s="48">
        <f>VLOOKUP('Cursos Actuales'!$B17,'B.D. (Ocultar)'!$B$4:$M$554,11,FALSE)</f>
        <v>2018</v>
      </c>
      <c r="G17" s="49" t="str">
        <f>VLOOKUP('Cursos Actuales'!$B17,'B.D. (Ocultar)'!$B$4:$M$888,10,FALSE)</f>
        <v>Sí</v>
      </c>
      <c r="H17" s="49" t="str">
        <f>VLOOKUP('Cursos Actuales'!$B17,'B.D. (Ocultar)'!$B$4:$M$554,9,FALSE)</f>
        <v>5h 44m</v>
      </c>
      <c r="I17" s="50">
        <v>0.2388888888888889</v>
      </c>
      <c r="J17" s="49" t="str">
        <f>VLOOKUP('Cursos Actuales'!$B17,'B.D. (Ocultar)'!$B$4:$M$554,12,FALSE)</f>
        <v>Intermedio</v>
      </c>
      <c r="K17" s="51" t="s">
        <v>1432</v>
      </c>
      <c r="L17" s="52" t="str">
        <f>VLOOKUP(B17,'B.D. (Ocultar)'!$B$4:$N$584,13,FALSE)</f>
        <v>SI</v>
      </c>
      <c r="M17" s="53"/>
      <c r="N17" s="57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</row>
    <row r="18" spans="1:26" ht="15.75" customHeight="1">
      <c r="A18" s="46">
        <v>15</v>
      </c>
      <c r="B18" s="47" t="s">
        <v>1314</v>
      </c>
      <c r="C18" s="48" t="str">
        <f>VLOOKUP('Cursos Actuales'!$B18,'B.D. (Ocultar)'!$B$4:$M$554,4,FALSE)</f>
        <v>David Lastra</v>
      </c>
      <c r="D18" s="48" t="str">
        <f>VLOOKUP('Cursos Actuales'!$B18,'B.D. (Ocultar)'!$B$4:$M$554,6,FALSE)</f>
        <v>Marketing</v>
      </c>
      <c r="E18" s="48" t="str">
        <f>VLOOKUP('Cursos Actuales'!$B18,'B.D. (Ocultar)'!$B$4:$M$554,7,FALSE)</f>
        <v>Marketing Digital</v>
      </c>
      <c r="F18" s="48">
        <f>VLOOKUP('Cursos Actuales'!$B18,'B.D. (Ocultar)'!$B$4:$M$554,11,FALSE)</f>
        <v>2018</v>
      </c>
      <c r="G18" s="49" t="str">
        <f>VLOOKUP('Cursos Actuales'!$B18,'B.D. (Ocultar)'!$B$4:$M$888,10,FALSE)</f>
        <v>Sí</v>
      </c>
      <c r="H18" s="49" t="str">
        <f>VLOOKUP('Cursos Actuales'!$B18,'B.D. (Ocultar)'!$B$4:$M$554,9,FALSE)</f>
        <v>3h 40m</v>
      </c>
      <c r="I18" s="50">
        <v>0.2388888888888889</v>
      </c>
      <c r="J18" s="49" t="str">
        <f>VLOOKUP('Cursos Actuales'!$B18,'B.D. (Ocultar)'!$B$4:$M$554,12,FALSE)</f>
        <v>Intermedio</v>
      </c>
      <c r="K18" s="51" t="s">
        <v>1433</v>
      </c>
      <c r="L18" s="52" t="str">
        <f>VLOOKUP(B18,'B.D. (Ocultar)'!$B$4:$N$584,13,FALSE)</f>
        <v>SI</v>
      </c>
      <c r="M18" s="53"/>
      <c r="N18" s="57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</row>
    <row r="19" spans="1:26" ht="15.75" customHeight="1">
      <c r="A19" s="46">
        <v>16</v>
      </c>
      <c r="B19" s="47" t="s">
        <v>1316</v>
      </c>
      <c r="C19" s="48" t="str">
        <f>VLOOKUP('Cursos Actuales'!$B19,'B.D. (Ocultar)'!$B$4:$M$554,4,FALSE)</f>
        <v>Gonzalo Abad</v>
      </c>
      <c r="D19" s="48" t="str">
        <f>VLOOKUP('Cursos Actuales'!$B19,'B.D. (Ocultar)'!$B$4:$M$554,6,FALSE)</f>
        <v>Marketing</v>
      </c>
      <c r="E19" s="48" t="str">
        <f>VLOOKUP('Cursos Actuales'!$B19,'B.D. (Ocultar)'!$B$4:$M$554,7,FALSE)</f>
        <v>Marketing Digital</v>
      </c>
      <c r="F19" s="48">
        <f>VLOOKUP('Cursos Actuales'!$B19,'B.D. (Ocultar)'!$B$4:$M$554,11,FALSE)</f>
        <v>2018</v>
      </c>
      <c r="G19" s="49" t="str">
        <f>VLOOKUP('Cursos Actuales'!$B19,'B.D. (Ocultar)'!$B$4:$M$888,10,FALSE)</f>
        <v>Sí</v>
      </c>
      <c r="H19" s="49" t="str">
        <f>VLOOKUP('Cursos Actuales'!$B19,'B.D. (Ocultar)'!$B$4:$M$554,9,FALSE)</f>
        <v>3h 58m</v>
      </c>
      <c r="I19" s="50">
        <v>0.16527777777777777</v>
      </c>
      <c r="J19" s="49" t="str">
        <f>VLOOKUP('Cursos Actuales'!$B19,'B.D. (Ocultar)'!$B$4:$M$554,12,FALSE)</f>
        <v>Intermedio</v>
      </c>
      <c r="K19" s="51" t="s">
        <v>1434</v>
      </c>
      <c r="L19" s="52" t="str">
        <f>VLOOKUP(B19,'B.D. (Ocultar)'!$B$4:$N$584,13,FALSE)</f>
        <v>SI</v>
      </c>
      <c r="M19" s="53"/>
      <c r="N19" s="54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</row>
    <row r="20" spans="1:26" ht="15.75" customHeight="1">
      <c r="A20" s="46">
        <v>17</v>
      </c>
      <c r="B20" s="47" t="s">
        <v>1319</v>
      </c>
      <c r="C20" s="48" t="str">
        <f>VLOOKUP('Cursos Actuales'!$B20,'B.D. (Ocultar)'!$B$4:$M$554,4,FALSE)</f>
        <v>Juan José Tirado</v>
      </c>
      <c r="D20" s="48" t="str">
        <f>VLOOKUP('Cursos Actuales'!$B20,'B.D. (Ocultar)'!$B$4:$M$554,6,FALSE)</f>
        <v>Marketing</v>
      </c>
      <c r="E20" s="48" t="str">
        <f>VLOOKUP('Cursos Actuales'!$B20,'B.D. (Ocultar)'!$B$4:$M$554,7,FALSE)</f>
        <v>Marketing Digital</v>
      </c>
      <c r="F20" s="48">
        <f>VLOOKUP('Cursos Actuales'!$B20,'B.D. (Ocultar)'!$B$4:$M$554,11,FALSE)</f>
        <v>2018</v>
      </c>
      <c r="G20" s="49" t="str">
        <f>VLOOKUP('Cursos Actuales'!$B20,'B.D. (Ocultar)'!$B$4:$M$888,10,FALSE)</f>
        <v>No</v>
      </c>
      <c r="H20" s="49" t="str">
        <f>VLOOKUP('Cursos Actuales'!$B20,'B.D. (Ocultar)'!$B$4:$M$554,9,FALSE)</f>
        <v>31m</v>
      </c>
      <c r="I20" s="50">
        <v>2.1527777777777778E-2</v>
      </c>
      <c r="J20" s="49" t="str">
        <f>VLOOKUP('Cursos Actuales'!$B20,'B.D. (Ocultar)'!$B$4:$M$554,12,FALSE)</f>
        <v>Intermedio</v>
      </c>
      <c r="K20" s="51" t="s">
        <v>1435</v>
      </c>
      <c r="L20" s="52" t="str">
        <f>VLOOKUP(B20,'B.D. (Ocultar)'!$B$4:$N$584,13,FALSE)</f>
        <v>SI</v>
      </c>
      <c r="M20" s="53"/>
      <c r="N20" s="54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</row>
    <row r="21" spans="1:26" ht="15.75" customHeight="1">
      <c r="A21" s="46">
        <v>18</v>
      </c>
      <c r="B21" s="47" t="s">
        <v>1324</v>
      </c>
      <c r="C21" s="48" t="str">
        <f>VLOOKUP('Cursos Actuales'!$B21,'B.D. (Ocultar)'!$B$4:$M$554,4,FALSE)</f>
        <v>Luis Lodeiros</v>
      </c>
      <c r="D21" s="48" t="str">
        <f>VLOOKUP('Cursos Actuales'!$B21,'B.D. (Ocultar)'!$B$4:$M$554,6,FALSE)</f>
        <v>Marketing</v>
      </c>
      <c r="E21" s="48" t="str">
        <f>VLOOKUP('Cursos Actuales'!$B21,'B.D. (Ocultar)'!$B$4:$M$554,7,FALSE)</f>
        <v>Marketing Digital</v>
      </c>
      <c r="F21" s="48">
        <f>VLOOKUP('Cursos Actuales'!$B21,'B.D. (Ocultar)'!$B$4:$M$554,11,FALSE)</f>
        <v>2018</v>
      </c>
      <c r="G21" s="49" t="str">
        <f>VLOOKUP('Cursos Actuales'!$B21,'B.D. (Ocultar)'!$B$4:$M$888,10,FALSE)</f>
        <v>Sí</v>
      </c>
      <c r="H21" s="49" t="str">
        <f>VLOOKUP('Cursos Actuales'!$B21,'B.D. (Ocultar)'!$B$4:$M$554,9,FALSE)</f>
        <v>7h 10m</v>
      </c>
      <c r="I21" s="50">
        <v>0.2986111111111111</v>
      </c>
      <c r="J21" s="49" t="str">
        <f>VLOOKUP('Cursos Actuales'!$B21,'B.D. (Ocultar)'!$B$4:$M$554,12,FALSE)</f>
        <v>Intermedio</v>
      </c>
      <c r="K21" s="51" t="s">
        <v>1436</v>
      </c>
      <c r="L21" s="52" t="str">
        <f>VLOOKUP(B21,'B.D. (Ocultar)'!$B$4:$N$584,13,FALSE)</f>
        <v>SI</v>
      </c>
      <c r="M21" s="53"/>
      <c r="N21" s="54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</row>
    <row r="22" spans="1:26" ht="15.75" customHeight="1">
      <c r="A22" s="46">
        <v>19</v>
      </c>
      <c r="B22" s="47" t="s">
        <v>1327</v>
      </c>
      <c r="C22" s="48" t="str">
        <f>VLOOKUP('Cursos Actuales'!$B22,'B.D. (Ocultar)'!$B$4:$M$554,4,FALSE)</f>
        <v>Ricardo Espinoza y Pedro Mateos</v>
      </c>
      <c r="D22" s="48" t="str">
        <f>VLOOKUP('Cursos Actuales'!$B22,'B.D. (Ocultar)'!$B$4:$M$554,6,FALSE)</f>
        <v>Negocios</v>
      </c>
      <c r="E22" s="48" t="str">
        <f>VLOOKUP('Cursos Actuales'!$B22,'B.D. (Ocultar)'!$B$4:$M$554,7,FALSE)</f>
        <v>Metodologías ágiles</v>
      </c>
      <c r="F22" s="48">
        <f>VLOOKUP('Cursos Actuales'!$B22,'B.D. (Ocultar)'!$B$4:$M$554,11,FALSE)</f>
        <v>2018</v>
      </c>
      <c r="G22" s="49" t="str">
        <f>VLOOKUP('Cursos Actuales'!$B22,'B.D. (Ocultar)'!$B$4:$M$888,10,FALSE)</f>
        <v>Sí</v>
      </c>
      <c r="H22" s="49" t="str">
        <f>VLOOKUP('Cursos Actuales'!$B22,'B.D. (Ocultar)'!$B$4:$M$554,9,FALSE)</f>
        <v>2h 47m</v>
      </c>
      <c r="I22" s="50">
        <v>0.11597222222222223</v>
      </c>
      <c r="J22" s="49" t="str">
        <f>VLOOKUP('Cursos Actuales'!$B22,'B.D. (Ocultar)'!$B$4:$M$554,12,FALSE)</f>
        <v>Intermedio</v>
      </c>
      <c r="K22" s="51" t="s">
        <v>1437</v>
      </c>
      <c r="L22" s="52" t="str">
        <f>VLOOKUP(B22,'B.D. (Ocultar)'!$B$4:$N$584,13,FALSE)</f>
        <v>SI</v>
      </c>
      <c r="M22" s="53"/>
      <c r="N22" s="54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</row>
    <row r="23" spans="1:26" ht="15.75" customHeight="1">
      <c r="A23" s="46">
        <v>20</v>
      </c>
      <c r="B23" s="47" t="s">
        <v>1330</v>
      </c>
      <c r="C23" s="48" t="str">
        <f>VLOOKUP('Cursos Actuales'!$B23,'B.D. (Ocultar)'!$B$4:$M$554,4,FALSE)</f>
        <v>Carlos Paulet</v>
      </c>
      <c r="D23" s="48" t="str">
        <f>VLOOKUP('Cursos Actuales'!$B23,'B.D. (Ocultar)'!$B$4:$M$554,6,FALSE)</f>
        <v>Desarrollo Personal</v>
      </c>
      <c r="E23" s="48" t="str">
        <f>VLOOKUP('Cursos Actuales'!$B23,'B.D. (Ocultar)'!$B$4:$M$554,7,FALSE)</f>
        <v>Liderazgo</v>
      </c>
      <c r="F23" s="48">
        <f>VLOOKUP('Cursos Actuales'!$B23,'B.D. (Ocultar)'!$B$4:$M$554,11,FALSE)</f>
        <v>2018</v>
      </c>
      <c r="G23" s="49" t="str">
        <f>VLOOKUP('Cursos Actuales'!$B23,'B.D. (Ocultar)'!$B$4:$M$888,10,FALSE)</f>
        <v>No</v>
      </c>
      <c r="H23" s="49" t="str">
        <f>VLOOKUP('Cursos Actuales'!$B23,'B.D. (Ocultar)'!$B$4:$M$554,9,FALSE)</f>
        <v>2h 15m</v>
      </c>
      <c r="I23" s="50">
        <v>9.375E-2</v>
      </c>
      <c r="J23" s="49" t="str">
        <f>VLOOKUP('Cursos Actuales'!$B23,'B.D. (Ocultar)'!$B$4:$M$554,12,FALSE)</f>
        <v>Intermedio</v>
      </c>
      <c r="K23" s="51" t="s">
        <v>1438</v>
      </c>
      <c r="L23" s="52" t="str">
        <f>VLOOKUP(B23,'B.D. (Ocultar)'!$B$4:$N$584,13,FALSE)</f>
        <v>SI</v>
      </c>
      <c r="M23" s="53"/>
      <c r="N23" s="54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</row>
    <row r="24" spans="1:26" ht="15.75" customHeight="1">
      <c r="A24" s="46">
        <v>21</v>
      </c>
      <c r="B24" s="47" t="s">
        <v>1336</v>
      </c>
      <c r="C24" s="48" t="str">
        <f>VLOOKUP('Cursos Actuales'!$B24,'B.D. (Ocultar)'!$B$4:$M$554,4,FALSE)</f>
        <v>Alberto Arellano</v>
      </c>
      <c r="D24" s="48" t="str">
        <f>VLOOKUP('Cursos Actuales'!$B24,'B.D. (Ocultar)'!$B$4:$M$554,6,FALSE)</f>
        <v>Marketing</v>
      </c>
      <c r="E24" s="48" t="str">
        <f>VLOOKUP('Cursos Actuales'!$B24,'B.D. (Ocultar)'!$B$4:$M$554,7,FALSE)</f>
        <v>Marketing Digital</v>
      </c>
      <c r="F24" s="48">
        <f>VLOOKUP('Cursos Actuales'!$B24,'B.D. (Ocultar)'!$B$4:$M$554,11,FALSE)</f>
        <v>2018</v>
      </c>
      <c r="G24" s="49" t="str">
        <f>VLOOKUP('Cursos Actuales'!$B24,'B.D. (Ocultar)'!$B$4:$M$888,10,FALSE)</f>
        <v>Sí</v>
      </c>
      <c r="H24" s="49" t="str">
        <f>VLOOKUP('Cursos Actuales'!$B24,'B.D. (Ocultar)'!$B$4:$M$554,9,FALSE)</f>
        <v>2h 18m</v>
      </c>
      <c r="I24" s="50">
        <v>9.583333333333334E-2</v>
      </c>
      <c r="J24" s="49" t="str">
        <f>VLOOKUP('Cursos Actuales'!$B24,'B.D. (Ocultar)'!$B$4:$M$554,12,FALSE)</f>
        <v>Intermedio</v>
      </c>
      <c r="K24" s="51" t="s">
        <v>1439</v>
      </c>
      <c r="L24" s="52" t="str">
        <f>VLOOKUP(B24,'B.D. (Ocultar)'!$B$4:$N$584,13,FALSE)</f>
        <v>SI</v>
      </c>
      <c r="M24" s="53"/>
      <c r="N24" s="54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</row>
    <row r="25" spans="1:26" ht="15.75" customHeight="1">
      <c r="A25" s="46">
        <v>22</v>
      </c>
      <c r="B25" s="47" t="s">
        <v>1339</v>
      </c>
      <c r="C25" s="48" t="str">
        <f>VLOOKUP('Cursos Actuales'!$B25,'B.D. (Ocultar)'!$B$4:$M$554,4,FALSE)</f>
        <v>Iván Fanego</v>
      </c>
      <c r="D25" s="48" t="str">
        <f>VLOOKUP('Cursos Actuales'!$B25,'B.D. (Ocultar)'!$B$4:$M$554,6,FALSE)</f>
        <v>Marketing</v>
      </c>
      <c r="E25" s="48" t="str">
        <f>VLOOKUP('Cursos Actuales'!$B25,'B.D. (Ocultar)'!$B$4:$M$554,7,FALSE)</f>
        <v>Comunicación Corporativa</v>
      </c>
      <c r="F25" s="48">
        <f>VLOOKUP('Cursos Actuales'!$B25,'B.D. (Ocultar)'!$B$4:$M$554,11,FALSE)</f>
        <v>2018</v>
      </c>
      <c r="G25" s="49" t="str">
        <f>VLOOKUP('Cursos Actuales'!$B25,'B.D. (Ocultar)'!$B$4:$M$888,10,FALSE)</f>
        <v>Sí</v>
      </c>
      <c r="H25" s="49" t="str">
        <f>VLOOKUP('Cursos Actuales'!$B25,'B.D. (Ocultar)'!$B$4:$M$554,9,FALSE)</f>
        <v>6h 44m</v>
      </c>
      <c r="I25" s="50">
        <v>0.28055555555555556</v>
      </c>
      <c r="J25" s="49" t="str">
        <f>VLOOKUP('Cursos Actuales'!$B25,'B.D. (Ocultar)'!$B$4:$M$554,12,FALSE)</f>
        <v>Intermedio</v>
      </c>
      <c r="K25" s="51" t="s">
        <v>1440</v>
      </c>
      <c r="L25" s="52" t="str">
        <f>VLOOKUP(B25,'B.D. (Ocultar)'!$B$4:$N$584,13,FALSE)</f>
        <v>SI</v>
      </c>
      <c r="M25" s="53"/>
      <c r="N25" s="54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</row>
    <row r="26" spans="1:26" ht="15.75" customHeight="1">
      <c r="A26" s="46">
        <v>23</v>
      </c>
      <c r="B26" s="47" t="s">
        <v>1346</v>
      </c>
      <c r="C26" s="48" t="str">
        <f>VLOOKUP('Cursos Actuales'!$B26,'B.D. (Ocultar)'!$B$4:$M$554,4,FALSE)</f>
        <v>Eduardo Prádanos</v>
      </c>
      <c r="D26" s="48" t="str">
        <f>VLOOKUP('Cursos Actuales'!$B26,'B.D. (Ocultar)'!$B$4:$M$554,6,FALSE)</f>
        <v>Marketing</v>
      </c>
      <c r="E26" s="48" t="str">
        <f>VLOOKUP('Cursos Actuales'!$B26,'B.D. (Ocultar)'!$B$4:$M$554,7,FALSE)</f>
        <v>Marketing Digital</v>
      </c>
      <c r="F26" s="48">
        <f>VLOOKUP('Cursos Actuales'!$B26,'B.D. (Ocultar)'!$B$4:$M$554,11,FALSE)</f>
        <v>2018</v>
      </c>
      <c r="G26" s="49" t="str">
        <f>VLOOKUP('Cursos Actuales'!$B26,'B.D. (Ocultar)'!$B$4:$M$888,10,FALSE)</f>
        <v>Sí</v>
      </c>
      <c r="H26" s="49" t="str">
        <f>VLOOKUP('Cursos Actuales'!$B26,'B.D. (Ocultar)'!$B$4:$M$554,9,FALSE)</f>
        <v>4h 22m</v>
      </c>
      <c r="I26" s="50">
        <v>0.18194444444444444</v>
      </c>
      <c r="J26" s="49" t="str">
        <f>VLOOKUP('Cursos Actuales'!$B26,'B.D. (Ocultar)'!$B$4:$M$554,12,FALSE)</f>
        <v>Intermedio</v>
      </c>
      <c r="K26" s="51" t="s">
        <v>1441</v>
      </c>
      <c r="L26" s="52" t="str">
        <f>VLOOKUP(B26,'B.D. (Ocultar)'!$B$4:$N$584,13,FALSE)</f>
        <v>SI</v>
      </c>
      <c r="M26" s="53"/>
      <c r="N26" s="54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</row>
    <row r="27" spans="1:26" ht="15.75" customHeight="1">
      <c r="A27" s="46">
        <v>24</v>
      </c>
      <c r="B27" s="47" t="s">
        <v>1281</v>
      </c>
      <c r="C27" s="48" t="str">
        <f>VLOOKUP('Cursos Actuales'!$B27,'B.D. (Ocultar)'!$B$4:$M$554,4,FALSE)</f>
        <v>Luis Alarcon</v>
      </c>
      <c r="D27" s="48" t="str">
        <f>VLOOKUP('Cursos Actuales'!$B27,'B.D. (Ocultar)'!$B$4:$M$554,6,FALSE)</f>
        <v>Diseño y Creatividad</v>
      </c>
      <c r="E27" s="48" t="str">
        <f>VLOOKUP('Cursos Actuales'!$B27,'B.D. (Ocultar)'!$B$4:$M$554,7,FALSE)</f>
        <v>Diseño gráfico</v>
      </c>
      <c r="F27" s="48">
        <f>VLOOKUP('Cursos Actuales'!$B27,'B.D. (Ocultar)'!$B$4:$M$554,11,FALSE)</f>
        <v>2018</v>
      </c>
      <c r="G27" s="49" t="str">
        <f>VLOOKUP('Cursos Actuales'!$B27,'B.D. (Ocultar)'!$B$4:$M$888,10,FALSE)</f>
        <v>No</v>
      </c>
      <c r="H27" s="49" t="str">
        <f>VLOOKUP('Cursos Actuales'!$B27,'B.D. (Ocultar)'!$B$4:$M$554,9,FALSE)</f>
        <v>9h 48m</v>
      </c>
      <c r="I27" s="50">
        <v>0.40902777777777777</v>
      </c>
      <c r="J27" s="49" t="str">
        <f>VLOOKUP('Cursos Actuales'!$B27,'B.D. (Ocultar)'!$B$4:$M$554,12,FALSE)</f>
        <v>Avanzado</v>
      </c>
      <c r="K27" s="51" t="s">
        <v>1442</v>
      </c>
      <c r="L27" s="52" t="str">
        <f>VLOOKUP(B27,'B.D. (Ocultar)'!$B$4:$N$584,13,FALSE)</f>
        <v>SI</v>
      </c>
      <c r="M27" s="53"/>
      <c r="N27" s="57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</row>
    <row r="28" spans="1:26" ht="15.75" customHeight="1">
      <c r="A28" s="46">
        <v>25</v>
      </c>
      <c r="B28" s="47" t="s">
        <v>1277</v>
      </c>
      <c r="C28" s="48" t="str">
        <f>VLOOKUP('Cursos Actuales'!$B28,'B.D. (Ocultar)'!$B$4:$M$554,4,FALSE)</f>
        <v>Daniel Jasaui</v>
      </c>
      <c r="D28" s="48" t="str">
        <f>VLOOKUP('Cursos Actuales'!$B28,'B.D. (Ocultar)'!$B$4:$M$554,6,FALSE)</f>
        <v>Marketing</v>
      </c>
      <c r="E28" s="48" t="str">
        <f>VLOOKUP('Cursos Actuales'!$B28,'B.D. (Ocultar)'!$B$4:$M$554,7,FALSE)</f>
        <v>Marketing Digital</v>
      </c>
      <c r="F28" s="48">
        <f>VLOOKUP('Cursos Actuales'!$B28,'B.D. (Ocultar)'!$B$4:$M$554,11,FALSE)</f>
        <v>2019</v>
      </c>
      <c r="G28" s="49" t="str">
        <f>VLOOKUP('Cursos Actuales'!$B28,'B.D. (Ocultar)'!$B$4:$M$888,10,FALSE)</f>
        <v>No</v>
      </c>
      <c r="H28" s="49" t="str">
        <f>VLOOKUP('Cursos Actuales'!$B28,'B.D. (Ocultar)'!$B$4:$M$554,9,FALSE)</f>
        <v>3h 57m</v>
      </c>
      <c r="I28" s="50">
        <v>0.16458333333333333</v>
      </c>
      <c r="J28" s="49" t="str">
        <f>VLOOKUP('Cursos Actuales'!$B28,'B.D. (Ocultar)'!$B$4:$M$554,12,FALSE)</f>
        <v>Intermedio</v>
      </c>
      <c r="K28" s="51" t="s">
        <v>1443</v>
      </c>
      <c r="L28" s="52" t="str">
        <f>VLOOKUP(B28,'B.D. (Ocultar)'!$B$4:$N$584,13,FALSE)</f>
        <v>SI</v>
      </c>
      <c r="M28" s="53"/>
      <c r="N28" s="54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</row>
    <row r="29" spans="1:26" ht="15.75" customHeight="1">
      <c r="A29" s="46">
        <v>26</v>
      </c>
      <c r="B29" s="47" t="s">
        <v>1302</v>
      </c>
      <c r="C29" s="48" t="str">
        <f>VLOOKUP('Cursos Actuales'!$B29,'B.D. (Ocultar)'!$B$4:$M$554,4,FALSE)</f>
        <v>César Montoya</v>
      </c>
      <c r="D29" s="48" t="str">
        <f>VLOOKUP('Cursos Actuales'!$B29,'B.D. (Ocultar)'!$B$4:$M$554,6,FALSE)</f>
        <v>Desarrollo Personal</v>
      </c>
      <c r="E29" s="48" t="str">
        <f>VLOOKUP('Cursos Actuales'!$B29,'B.D. (Ocultar)'!$B$4:$M$554,7,FALSE)</f>
        <v>Bienestar</v>
      </c>
      <c r="F29" s="48">
        <f>VLOOKUP('Cursos Actuales'!$B29,'B.D. (Ocultar)'!$B$4:$M$554,11,FALSE)</f>
        <v>2018</v>
      </c>
      <c r="G29" s="49" t="str">
        <f>VLOOKUP('Cursos Actuales'!$B29,'B.D. (Ocultar)'!$B$4:$M$888,10,FALSE)</f>
        <v>No</v>
      </c>
      <c r="H29" s="49" t="str">
        <f>VLOOKUP('Cursos Actuales'!$B29,'B.D. (Ocultar)'!$B$4:$M$554,9,FALSE)</f>
        <v>1h 28m</v>
      </c>
      <c r="I29" s="50">
        <v>6.1111111111111109E-2</v>
      </c>
      <c r="J29" s="49" t="str">
        <f>VLOOKUP('Cursos Actuales'!$B29,'B.D. (Ocultar)'!$B$4:$M$554,12,FALSE)</f>
        <v>Intermedio</v>
      </c>
      <c r="K29" s="51" t="s">
        <v>1444</v>
      </c>
      <c r="L29" s="52" t="str">
        <f>VLOOKUP(B29,'B.D. (Ocultar)'!$B$4:$N$584,13,FALSE)</f>
        <v>SI</v>
      </c>
      <c r="M29" s="53"/>
      <c r="N29" s="54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</row>
    <row r="30" spans="1:26" ht="15.75" customHeight="1">
      <c r="A30" s="46">
        <v>27</v>
      </c>
      <c r="B30" s="47" t="s">
        <v>1321</v>
      </c>
      <c r="C30" s="48" t="str">
        <f>VLOOKUP('Cursos Actuales'!$B30,'B.D. (Ocultar)'!$B$4:$M$554,4,FALSE)</f>
        <v>Cesar Montoya</v>
      </c>
      <c r="D30" s="48" t="str">
        <f>VLOOKUP('Cursos Actuales'!$B30,'B.D. (Ocultar)'!$B$4:$M$554,6,FALSE)</f>
        <v>Desarrollo Personal</v>
      </c>
      <c r="E30" s="48" t="str">
        <f>VLOOKUP('Cursos Actuales'!$B30,'B.D. (Ocultar)'!$B$4:$M$554,7,FALSE)</f>
        <v>Bienestar</v>
      </c>
      <c r="F30" s="48">
        <f>VLOOKUP('Cursos Actuales'!$B30,'B.D. (Ocultar)'!$B$4:$M$554,11,FALSE)</f>
        <v>2018</v>
      </c>
      <c r="G30" s="49" t="str">
        <f>VLOOKUP('Cursos Actuales'!$B30,'B.D. (Ocultar)'!$B$4:$M$888,10,FALSE)</f>
        <v>No</v>
      </c>
      <c r="H30" s="49" t="str">
        <f>VLOOKUP('Cursos Actuales'!$B30,'B.D. (Ocultar)'!$B$4:$M$554,9,FALSE)</f>
        <v>1h 46m</v>
      </c>
      <c r="I30" s="50">
        <v>7.3611111111111113E-2</v>
      </c>
      <c r="J30" s="49" t="str">
        <f>VLOOKUP('Cursos Actuales'!$B30,'B.D. (Ocultar)'!$B$4:$M$554,12,FALSE)</f>
        <v>Intermedio</v>
      </c>
      <c r="K30" s="51" t="s">
        <v>1445</v>
      </c>
      <c r="L30" s="52" t="str">
        <f>VLOOKUP(B30,'B.D. (Ocultar)'!$B$4:$N$584,13,FALSE)</f>
        <v>SI</v>
      </c>
      <c r="M30" s="53"/>
      <c r="N30" s="54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</row>
    <row r="31" spans="1:26" ht="15.75" customHeight="1">
      <c r="A31" s="46">
        <v>28</v>
      </c>
      <c r="B31" s="47" t="s">
        <v>1261</v>
      </c>
      <c r="C31" s="48" t="str">
        <f>VLOOKUP('Cursos Actuales'!$B31,'B.D. (Ocultar)'!$B$4:$M$554,4,FALSE)</f>
        <v>Victor Zegarra</v>
      </c>
      <c r="D31" s="48" t="str">
        <f>VLOOKUP('Cursos Actuales'!$B31,'B.D. (Ocultar)'!$B$4:$M$554,6,FALSE)</f>
        <v>Negocios</v>
      </c>
      <c r="E31" s="48" t="str">
        <f>VLOOKUP('Cursos Actuales'!$B31,'B.D. (Ocultar)'!$B$4:$M$554,7,FALSE)</f>
        <v>Gestión Comercial</v>
      </c>
      <c r="F31" s="48">
        <f>VLOOKUP('Cursos Actuales'!$B31,'B.D. (Ocultar)'!$B$4:$M$554,11,FALSE)</f>
        <v>2019</v>
      </c>
      <c r="G31" s="49" t="str">
        <f>VLOOKUP('Cursos Actuales'!$B31,'B.D. (Ocultar)'!$B$4:$M$888,10,FALSE)</f>
        <v>No</v>
      </c>
      <c r="H31" s="49" t="str">
        <f>VLOOKUP('Cursos Actuales'!$B31,'B.D. (Ocultar)'!$B$4:$M$554,9,FALSE)</f>
        <v>1h 31m</v>
      </c>
      <c r="I31" s="50">
        <v>6.3194444444444442E-2</v>
      </c>
      <c r="J31" s="49" t="str">
        <f>VLOOKUP('Cursos Actuales'!$B31,'B.D. (Ocultar)'!$B$4:$M$554,12,FALSE)</f>
        <v>Intermedio</v>
      </c>
      <c r="K31" s="51" t="s">
        <v>1446</v>
      </c>
      <c r="L31" s="52" t="str">
        <f>VLOOKUP(B31,'B.D. (Ocultar)'!$B$4:$N$584,13,FALSE)</f>
        <v>SI</v>
      </c>
      <c r="M31" s="53"/>
      <c r="N31" s="54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</row>
    <row r="32" spans="1:26" ht="15.75" customHeight="1">
      <c r="A32" s="46">
        <v>29</v>
      </c>
      <c r="B32" s="47" t="s">
        <v>1241</v>
      </c>
      <c r="C32" s="48" t="str">
        <f>VLOOKUP('Cursos Actuales'!$B32,'B.D. (Ocultar)'!$B$4:$M$554,4,FALSE)</f>
        <v>Daniel Bengoa</v>
      </c>
      <c r="D32" s="48" t="str">
        <f>VLOOKUP('Cursos Actuales'!$B32,'B.D. (Ocultar)'!$B$4:$M$554,6,FALSE)</f>
        <v>Fotografía</v>
      </c>
      <c r="E32" s="48" t="str">
        <f>VLOOKUP('Cursos Actuales'!$B32,'B.D. (Ocultar)'!$B$4:$M$554,7,FALSE)</f>
        <v>Fotografía</v>
      </c>
      <c r="F32" s="48">
        <f>VLOOKUP('Cursos Actuales'!$B32,'B.D. (Ocultar)'!$B$4:$M$554,11,FALSE)</f>
        <v>2019</v>
      </c>
      <c r="G32" s="49" t="str">
        <f>VLOOKUP('Cursos Actuales'!$B32,'B.D. (Ocultar)'!$B$4:$M$888,10,FALSE)</f>
        <v>No</v>
      </c>
      <c r="H32" s="49" t="str">
        <f>VLOOKUP('Cursos Actuales'!$B32,'B.D. (Ocultar)'!$B$4:$M$554,9,FALSE)</f>
        <v>1h</v>
      </c>
      <c r="I32" s="50">
        <v>4.1666666666666664E-2</v>
      </c>
      <c r="J32" s="49" t="str">
        <f>VLOOKUP('Cursos Actuales'!$B32,'B.D. (Ocultar)'!$B$4:$M$554,12,FALSE)</f>
        <v>Intermedio</v>
      </c>
      <c r="K32" s="51" t="s">
        <v>1447</v>
      </c>
      <c r="L32" s="52" t="str">
        <f>VLOOKUP(B32,'B.D. (Ocultar)'!$B$4:$N$584,13,FALSE)</f>
        <v>SI</v>
      </c>
      <c r="M32" s="53"/>
      <c r="N32" s="54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</row>
    <row r="33" spans="1:26" ht="15.75" customHeight="1">
      <c r="A33" s="46">
        <v>30</v>
      </c>
      <c r="B33" s="47" t="s">
        <v>1228</v>
      </c>
      <c r="C33" s="48" t="str">
        <f>VLOOKUP('Cursos Actuales'!$B33,'B.D. (Ocultar)'!$B$4:$M$554,4,FALSE)</f>
        <v>George Benites</v>
      </c>
      <c r="D33" s="48" t="str">
        <f>VLOOKUP('Cursos Actuales'!$B33,'B.D. (Ocultar)'!$B$4:$M$554,6,FALSE)</f>
        <v>Diseño y Creatividad</v>
      </c>
      <c r="E33" s="48" t="str">
        <f>VLOOKUP('Cursos Actuales'!$B33,'B.D. (Ocultar)'!$B$4:$M$554,7,FALSE)</f>
        <v>Diseño gráfico</v>
      </c>
      <c r="F33" s="48">
        <f>VLOOKUP('Cursos Actuales'!$B33,'B.D. (Ocultar)'!$B$4:$M$554,11,FALSE)</f>
        <v>2019</v>
      </c>
      <c r="G33" s="49" t="str">
        <f>VLOOKUP('Cursos Actuales'!$B33,'B.D. (Ocultar)'!$B$4:$M$888,10,FALSE)</f>
        <v>No</v>
      </c>
      <c r="H33" s="49" t="str">
        <f>VLOOKUP('Cursos Actuales'!$B33,'B.D. (Ocultar)'!$B$4:$M$554,9,FALSE)</f>
        <v>2h 16m</v>
      </c>
      <c r="I33" s="50">
        <v>9.4444444444444442E-2</v>
      </c>
      <c r="J33" s="49" t="str">
        <f>VLOOKUP('Cursos Actuales'!$B33,'B.D. (Ocultar)'!$B$4:$M$554,12,FALSE)</f>
        <v>Intermedio</v>
      </c>
      <c r="K33" s="51" t="s">
        <v>1448</v>
      </c>
      <c r="L33" s="52" t="str">
        <f>VLOOKUP(B33,'B.D. (Ocultar)'!$B$4:$N$584,13,FALSE)</f>
        <v>SI</v>
      </c>
      <c r="M33" s="53"/>
      <c r="N33" s="54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</row>
    <row r="34" spans="1:26" ht="15.75" customHeight="1">
      <c r="A34" s="46">
        <v>31</v>
      </c>
      <c r="B34" s="47" t="s">
        <v>1221</v>
      </c>
      <c r="C34" s="48" t="str">
        <f>VLOOKUP('Cursos Actuales'!$B34,'B.D. (Ocultar)'!$B$4:$M$554,4,FALSE)</f>
        <v>Luis Alarcon</v>
      </c>
      <c r="D34" s="48" t="str">
        <f>VLOOKUP('Cursos Actuales'!$B34,'B.D. (Ocultar)'!$B$4:$M$554,6,FALSE)</f>
        <v>Diseño y Creatividad</v>
      </c>
      <c r="E34" s="48" t="str">
        <f>VLOOKUP('Cursos Actuales'!$B34,'B.D. (Ocultar)'!$B$4:$M$554,7,FALSE)</f>
        <v>Diseño gráfico</v>
      </c>
      <c r="F34" s="48">
        <f>VLOOKUP('Cursos Actuales'!$B34,'B.D. (Ocultar)'!$B$4:$M$554,11,FALSE)</f>
        <v>2019</v>
      </c>
      <c r="G34" s="49" t="str">
        <f>VLOOKUP('Cursos Actuales'!$B34,'B.D. (Ocultar)'!$B$4:$M$888,10,FALSE)</f>
        <v>No</v>
      </c>
      <c r="H34" s="49" t="str">
        <f>VLOOKUP('Cursos Actuales'!$B34,'B.D. (Ocultar)'!$B$4:$M$554,9,FALSE)</f>
        <v>3h 3m</v>
      </c>
      <c r="I34" s="50">
        <v>0.12708333333333333</v>
      </c>
      <c r="J34" s="49" t="str">
        <f>VLOOKUP('Cursos Actuales'!$B34,'B.D. (Ocultar)'!$B$4:$M$554,12,FALSE)</f>
        <v>Intermedio</v>
      </c>
      <c r="K34" s="51" t="s">
        <v>1449</v>
      </c>
      <c r="L34" s="52" t="str">
        <f>VLOOKUP(B34,'B.D. (Ocultar)'!$B$4:$N$584,13,FALSE)</f>
        <v>SI</v>
      </c>
      <c r="M34" s="53"/>
      <c r="N34" s="54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</row>
    <row r="35" spans="1:26" ht="15.75" customHeight="1">
      <c r="A35" s="46">
        <v>32</v>
      </c>
      <c r="B35" s="47" t="s">
        <v>1224</v>
      </c>
      <c r="C35" s="48" t="str">
        <f>VLOOKUP('Cursos Actuales'!$B35,'B.D. (Ocultar)'!$B$4:$M$554,4,FALSE)</f>
        <v>Luis Alarcon</v>
      </c>
      <c r="D35" s="48" t="str">
        <f>VLOOKUP('Cursos Actuales'!$B35,'B.D. (Ocultar)'!$B$4:$M$554,6,FALSE)</f>
        <v>Diseño y Creatividad</v>
      </c>
      <c r="E35" s="48" t="str">
        <f>VLOOKUP('Cursos Actuales'!$B35,'B.D. (Ocultar)'!$B$4:$M$554,7,FALSE)</f>
        <v>Diseño gráfico</v>
      </c>
      <c r="F35" s="48">
        <f>VLOOKUP('Cursos Actuales'!$B35,'B.D. (Ocultar)'!$B$4:$M$554,11,FALSE)</f>
        <v>2019</v>
      </c>
      <c r="G35" s="49" t="str">
        <f>VLOOKUP('Cursos Actuales'!$B35,'B.D. (Ocultar)'!$B$4:$M$888,10,FALSE)</f>
        <v>No</v>
      </c>
      <c r="H35" s="49" t="str">
        <f>VLOOKUP('Cursos Actuales'!$B35,'B.D. (Ocultar)'!$B$4:$M$554,9,FALSE)</f>
        <v>3h 27m</v>
      </c>
      <c r="I35" s="50">
        <v>0.14374999999999999</v>
      </c>
      <c r="J35" s="49" t="str">
        <f>VLOOKUP('Cursos Actuales'!$B35,'B.D. (Ocultar)'!$B$4:$M$554,12,FALSE)</f>
        <v>Intermedio</v>
      </c>
      <c r="K35" s="51" t="s">
        <v>1450</v>
      </c>
      <c r="L35" s="52" t="str">
        <f>VLOOKUP(B35,'B.D. (Ocultar)'!$B$4:$N$584,13,FALSE)</f>
        <v>SI</v>
      </c>
      <c r="M35" s="53"/>
      <c r="N35" s="54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</row>
    <row r="36" spans="1:26" ht="15.75" customHeight="1">
      <c r="A36" s="46">
        <v>33</v>
      </c>
      <c r="B36" s="47" t="s">
        <v>1219</v>
      </c>
      <c r="C36" s="48" t="str">
        <f>VLOOKUP('Cursos Actuales'!$B36,'B.D. (Ocultar)'!$B$4:$M$554,4,FALSE)</f>
        <v>Luis Alarcon</v>
      </c>
      <c r="D36" s="48" t="str">
        <f>VLOOKUP('Cursos Actuales'!$B36,'B.D. (Ocultar)'!$B$4:$M$554,6,FALSE)</f>
        <v>Diseño y Creatividad</v>
      </c>
      <c r="E36" s="48" t="str">
        <f>VLOOKUP('Cursos Actuales'!$B36,'B.D. (Ocultar)'!$B$4:$M$554,7,FALSE)</f>
        <v>Diseño gráfico</v>
      </c>
      <c r="F36" s="48">
        <f>VLOOKUP('Cursos Actuales'!$B36,'B.D. (Ocultar)'!$B$4:$M$554,11,FALSE)</f>
        <v>2018</v>
      </c>
      <c r="G36" s="49" t="str">
        <f>VLOOKUP('Cursos Actuales'!$B36,'B.D. (Ocultar)'!$B$4:$M$888,10,FALSE)</f>
        <v>No</v>
      </c>
      <c r="H36" s="49" t="str">
        <f>VLOOKUP('Cursos Actuales'!$B36,'B.D. (Ocultar)'!$B$4:$M$554,9,FALSE)</f>
        <v>6h 15m</v>
      </c>
      <c r="I36" s="50">
        <v>0.26041666666666669</v>
      </c>
      <c r="J36" s="49" t="str">
        <f>VLOOKUP('Cursos Actuales'!$B36,'B.D. (Ocultar)'!$B$4:$M$554,12,FALSE)</f>
        <v>Intermedio</v>
      </c>
      <c r="K36" s="51" t="s">
        <v>1451</v>
      </c>
      <c r="L36" s="52" t="str">
        <f>VLOOKUP(B36,'B.D. (Ocultar)'!$B$4:$N$584,13,FALSE)</f>
        <v>SI</v>
      </c>
      <c r="M36" s="53"/>
      <c r="N36" s="57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</row>
    <row r="37" spans="1:26" ht="15.75" customHeight="1">
      <c r="A37" s="46">
        <v>34</v>
      </c>
      <c r="B37" s="47" t="s">
        <v>1226</v>
      </c>
      <c r="C37" s="48" t="str">
        <f>VLOOKUP('Cursos Actuales'!$B37,'B.D. (Ocultar)'!$B$4:$M$554,4,FALSE)</f>
        <v>Luis Jimenez</v>
      </c>
      <c r="D37" s="48" t="str">
        <f>VLOOKUP('Cursos Actuales'!$B37,'B.D. (Ocultar)'!$B$4:$M$554,6,FALSE)</f>
        <v>Diseño y Creatividad</v>
      </c>
      <c r="E37" s="48" t="str">
        <f>VLOOKUP('Cursos Actuales'!$B37,'B.D. (Ocultar)'!$B$4:$M$554,7,FALSE)</f>
        <v>Diseño gráfico</v>
      </c>
      <c r="F37" s="48">
        <f>VLOOKUP('Cursos Actuales'!$B37,'B.D. (Ocultar)'!$B$4:$M$554,11,FALSE)</f>
        <v>2019</v>
      </c>
      <c r="G37" s="49" t="str">
        <f>VLOOKUP('Cursos Actuales'!$B37,'B.D. (Ocultar)'!$B$4:$M$888,10,FALSE)</f>
        <v>No</v>
      </c>
      <c r="H37" s="49" t="str">
        <f>VLOOKUP('Cursos Actuales'!$B37,'B.D. (Ocultar)'!$B$4:$M$554,9,FALSE)</f>
        <v>2h</v>
      </c>
      <c r="I37" s="50">
        <v>8.3333333333333329E-2</v>
      </c>
      <c r="J37" s="49" t="str">
        <f>VLOOKUP('Cursos Actuales'!$B37,'B.D. (Ocultar)'!$B$4:$M$554,12,FALSE)</f>
        <v>Intermedio - Avanzado</v>
      </c>
      <c r="K37" s="51" t="s">
        <v>1452</v>
      </c>
      <c r="L37" s="52" t="str">
        <f>VLOOKUP(B37,'B.D. (Ocultar)'!$B$4:$N$584,13,FALSE)</f>
        <v>SI</v>
      </c>
      <c r="M37" s="53"/>
      <c r="N37" s="57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</row>
    <row r="38" spans="1:26" ht="15.75" customHeight="1">
      <c r="A38" s="46">
        <v>35</v>
      </c>
      <c r="B38" s="60" t="s">
        <v>1254</v>
      </c>
      <c r="C38" s="48" t="str">
        <f>VLOOKUP('Cursos Actuales'!$B38,'B.D. (Ocultar)'!$B$4:$M$554,4,FALSE)</f>
        <v>Luis Jimenez</v>
      </c>
      <c r="D38" s="48" t="str">
        <f>VLOOKUP('Cursos Actuales'!$B38,'B.D. (Ocultar)'!$B$4:$M$554,6,FALSE)</f>
        <v>Diseño y Creatividad</v>
      </c>
      <c r="E38" s="48" t="str">
        <f>VLOOKUP('Cursos Actuales'!$B38,'B.D. (Ocultar)'!$B$4:$M$554,7,FALSE)</f>
        <v>Diseño gráfico</v>
      </c>
      <c r="F38" s="48">
        <f>VLOOKUP('Cursos Actuales'!$B38,'B.D. (Ocultar)'!$B$4:$M$554,11,FALSE)</f>
        <v>2019</v>
      </c>
      <c r="G38" s="49" t="str">
        <f>VLOOKUP('Cursos Actuales'!$B38,'B.D. (Ocultar)'!$B$4:$M$888,10,FALSE)</f>
        <v>No</v>
      </c>
      <c r="H38" s="49" t="str">
        <f>VLOOKUP('Cursos Actuales'!$B38,'B.D. (Ocultar)'!$B$4:$M$554,9,FALSE)</f>
        <v>1h 47 m</v>
      </c>
      <c r="I38" s="50">
        <v>7.4837962962962967E-2</v>
      </c>
      <c r="J38" s="49" t="str">
        <f>VLOOKUP('Cursos Actuales'!$B38,'B.D. (Ocultar)'!$B$4:$M$554,12,FALSE)</f>
        <v>Intermedio</v>
      </c>
      <c r="K38" s="51" t="s">
        <v>1453</v>
      </c>
      <c r="L38" s="52" t="str">
        <f>VLOOKUP(B38,'B.D. (Ocultar)'!$B$4:$N$584,13,FALSE)</f>
        <v>SI</v>
      </c>
      <c r="M38" s="53"/>
      <c r="N38" s="54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</row>
    <row r="39" spans="1:26" ht="15.75" customHeight="1">
      <c r="A39" s="46">
        <v>36</v>
      </c>
      <c r="B39" s="47" t="s">
        <v>1271</v>
      </c>
      <c r="C39" s="48" t="str">
        <f>VLOOKUP('Cursos Actuales'!$B39,'B.D. (Ocultar)'!$B$4:$M$554,4,FALSE)</f>
        <v>Oswaldo Cépeda</v>
      </c>
      <c r="D39" s="48" t="str">
        <f>VLOOKUP('Cursos Actuales'!$B39,'B.D. (Ocultar)'!$B$4:$M$554,6,FALSE)</f>
        <v>Fotografía</v>
      </c>
      <c r="E39" s="48" t="str">
        <f>VLOOKUP('Cursos Actuales'!$B39,'B.D. (Ocultar)'!$B$4:$M$554,7,FALSE)</f>
        <v>Fotografía</v>
      </c>
      <c r="F39" s="48">
        <f>VLOOKUP('Cursos Actuales'!$B39,'B.D. (Ocultar)'!$B$4:$M$554,11,FALSE)</f>
        <v>2019</v>
      </c>
      <c r="G39" s="49" t="str">
        <f>VLOOKUP('Cursos Actuales'!$B39,'B.D. (Ocultar)'!$B$4:$M$888,10,FALSE)</f>
        <v>No</v>
      </c>
      <c r="H39" s="49" t="str">
        <f>VLOOKUP('Cursos Actuales'!$B39,'B.D. (Ocultar)'!$B$4:$M$554,9,FALSE)</f>
        <v>5h</v>
      </c>
      <c r="I39" s="50">
        <v>0.20833333333333334</v>
      </c>
      <c r="J39" s="49" t="str">
        <f>VLOOKUP('Cursos Actuales'!$B39,'B.D. (Ocultar)'!$B$4:$M$554,12,FALSE)</f>
        <v>Intermedio</v>
      </c>
      <c r="K39" s="51" t="s">
        <v>1454</v>
      </c>
      <c r="L39" s="52" t="str">
        <f>VLOOKUP(B39,'B.D. (Ocultar)'!$B$4:$N$584,13,FALSE)</f>
        <v>SI</v>
      </c>
      <c r="M39" s="53"/>
      <c r="N39" s="54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</row>
    <row r="40" spans="1:26" ht="15.75" customHeight="1">
      <c r="A40" s="46">
        <v>37</v>
      </c>
      <c r="B40" s="47" t="s">
        <v>1455</v>
      </c>
      <c r="C40" s="48" t="str">
        <f>VLOOKUP('Cursos Actuales'!$B40,'B.D. (Ocultar)'!$B$4:$M$554,4,FALSE)</f>
        <v>Oswaldo Cépeda</v>
      </c>
      <c r="D40" s="48" t="str">
        <f>VLOOKUP('Cursos Actuales'!$B40,'B.D. (Ocultar)'!$B$4:$M$554,6,FALSE)</f>
        <v>Fotografía</v>
      </c>
      <c r="E40" s="48" t="str">
        <f>VLOOKUP('Cursos Actuales'!$B40,'B.D. (Ocultar)'!$B$4:$M$554,7,FALSE)</f>
        <v>Fotografía</v>
      </c>
      <c r="F40" s="48">
        <f>VLOOKUP('Cursos Actuales'!$B40,'B.D. (Ocultar)'!$B$4:$M$554,11,FALSE)</f>
        <v>2019</v>
      </c>
      <c r="G40" s="49" t="str">
        <f>VLOOKUP('Cursos Actuales'!$B40,'B.D. (Ocultar)'!$B$4:$M$888,10,FALSE)</f>
        <v>No</v>
      </c>
      <c r="H40" s="49" t="str">
        <f>VLOOKUP('Cursos Actuales'!$B40,'B.D. (Ocultar)'!$B$4:$M$554,9,FALSE)</f>
        <v>3h</v>
      </c>
      <c r="I40" s="50">
        <v>0.12847222222222221</v>
      </c>
      <c r="J40" s="49" t="str">
        <f>VLOOKUP('Cursos Actuales'!$B40,'B.D. (Ocultar)'!$B$4:$M$554,12,FALSE)</f>
        <v>Intermedio</v>
      </c>
      <c r="K40" s="51" t="s">
        <v>1456</v>
      </c>
      <c r="L40" s="52" t="str">
        <f>VLOOKUP(B40,'B.D. (Ocultar)'!$B$4:$N$584,13,FALSE)</f>
        <v>SI</v>
      </c>
      <c r="M40" s="53"/>
      <c r="N40" s="54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</row>
    <row r="41" spans="1:26" ht="15.75" customHeight="1">
      <c r="A41" s="46">
        <v>38</v>
      </c>
      <c r="B41" s="47" t="s">
        <v>1280</v>
      </c>
      <c r="C41" s="48" t="str">
        <f>VLOOKUP('Cursos Actuales'!$B41,'B.D. (Ocultar)'!$B$4:$M$554,4,FALSE)</f>
        <v>Oswaldo Cépeda</v>
      </c>
      <c r="D41" s="48" t="str">
        <f>VLOOKUP('Cursos Actuales'!$B41,'B.D. (Ocultar)'!$B$4:$M$554,6,FALSE)</f>
        <v>Diseño y Creatividad</v>
      </c>
      <c r="E41" s="48" t="str">
        <f>VLOOKUP('Cursos Actuales'!$B41,'B.D. (Ocultar)'!$B$4:$M$554,7,FALSE)</f>
        <v>Diseño gráfico</v>
      </c>
      <c r="F41" s="48">
        <f>VLOOKUP('Cursos Actuales'!$B41,'B.D. (Ocultar)'!$B$4:$M$554,11,FALSE)</f>
        <v>2019</v>
      </c>
      <c r="G41" s="49" t="str">
        <f>VLOOKUP('Cursos Actuales'!$B41,'B.D. (Ocultar)'!$B$4:$M$888,10,FALSE)</f>
        <v>No</v>
      </c>
      <c r="H41" s="49" t="str">
        <f>VLOOKUP('Cursos Actuales'!$B41,'B.D. (Ocultar)'!$B$4:$M$554,9,FALSE)</f>
        <v>2h</v>
      </c>
      <c r="I41" s="50">
        <v>0.10972222222222222</v>
      </c>
      <c r="J41" s="49" t="str">
        <f>VLOOKUP('Cursos Actuales'!$B41,'B.D. (Ocultar)'!$B$4:$M$554,12,FALSE)</f>
        <v>Intermedio</v>
      </c>
      <c r="K41" s="51" t="s">
        <v>1457</v>
      </c>
      <c r="L41" s="52" t="str">
        <f>VLOOKUP(B41,'B.D. (Ocultar)'!$B$4:$N$584,13,FALSE)</f>
        <v>SI</v>
      </c>
      <c r="M41" s="53"/>
      <c r="N41" s="54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</row>
    <row r="42" spans="1:26" ht="15.75" customHeight="1">
      <c r="A42" s="46">
        <v>39</v>
      </c>
      <c r="B42" s="47" t="s">
        <v>1216</v>
      </c>
      <c r="C42" s="48" t="str">
        <f>VLOOKUP('Cursos Actuales'!$B42,'B.D. (Ocultar)'!$B$4:$M$554,4,FALSE)</f>
        <v>Redak Anderson</v>
      </c>
      <c r="D42" s="48" t="str">
        <f>VLOOKUP('Cursos Actuales'!$B42,'B.D. (Ocultar)'!$B$4:$M$554,6,FALSE)</f>
        <v>Diseño y Creatividad</v>
      </c>
      <c r="E42" s="48" t="str">
        <f>VLOOKUP('Cursos Actuales'!$B42,'B.D. (Ocultar)'!$B$4:$M$554,7,FALSE)</f>
        <v>Diseño gráfico</v>
      </c>
      <c r="F42" s="48">
        <f>VLOOKUP('Cursos Actuales'!$B42,'B.D. (Ocultar)'!$B$4:$M$554,11,FALSE)</f>
        <v>2019</v>
      </c>
      <c r="G42" s="49" t="str">
        <f>VLOOKUP('Cursos Actuales'!$B42,'B.D. (Ocultar)'!$B$4:$M$888,10,FALSE)</f>
        <v>No</v>
      </c>
      <c r="H42" s="49" t="str">
        <f>VLOOKUP('Cursos Actuales'!$B42,'B.D. (Ocultar)'!$B$4:$M$554,9,FALSE)</f>
        <v>1h 13m</v>
      </c>
      <c r="I42" s="50">
        <v>5.0694444444444445E-2</v>
      </c>
      <c r="J42" s="49" t="str">
        <f>VLOOKUP('Cursos Actuales'!$B42,'B.D. (Ocultar)'!$B$4:$M$554,12,FALSE)</f>
        <v>Intermedio</v>
      </c>
      <c r="K42" s="51" t="s">
        <v>1458</v>
      </c>
      <c r="L42" s="52" t="str">
        <f>VLOOKUP(B42,'B.D. (Ocultar)'!$B$4:$N$584,13,FALSE)</f>
        <v>SI</v>
      </c>
      <c r="M42" s="53"/>
      <c r="N42" s="54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</row>
    <row r="43" spans="1:26" ht="15.75" customHeight="1">
      <c r="A43" s="46">
        <v>40</v>
      </c>
      <c r="B43" s="47" t="s">
        <v>1214</v>
      </c>
      <c r="C43" s="48" t="str">
        <f>VLOOKUP('Cursos Actuales'!$B43,'B.D. (Ocultar)'!$B$4:$M$554,4,FALSE)</f>
        <v>Rodolfo Villar</v>
      </c>
      <c r="D43" s="48" t="str">
        <f>VLOOKUP('Cursos Actuales'!$B43,'B.D. (Ocultar)'!$B$4:$M$554,6,FALSE)</f>
        <v>Diseño y Creatividad</v>
      </c>
      <c r="E43" s="48" t="str">
        <f>VLOOKUP('Cursos Actuales'!$B43,'B.D. (Ocultar)'!$B$4:$M$554,7,FALSE)</f>
        <v>Diseño gráfico</v>
      </c>
      <c r="F43" s="48">
        <f>VLOOKUP('Cursos Actuales'!$B43,'B.D. (Ocultar)'!$B$4:$M$554,11,FALSE)</f>
        <v>2019</v>
      </c>
      <c r="G43" s="49" t="str">
        <f>VLOOKUP('Cursos Actuales'!$B43,'B.D. (Ocultar)'!$B$4:$M$888,10,FALSE)</f>
        <v>No</v>
      </c>
      <c r="H43" s="49" t="str">
        <f>VLOOKUP('Cursos Actuales'!$B43,'B.D. (Ocultar)'!$B$4:$M$554,9,FALSE)</f>
        <v>52m</v>
      </c>
      <c r="I43" s="50">
        <v>3.6111111111111108E-2</v>
      </c>
      <c r="J43" s="49" t="str">
        <f>VLOOKUP('Cursos Actuales'!$B43,'B.D. (Ocultar)'!$B$4:$M$554,12,FALSE)</f>
        <v>Intermedio</v>
      </c>
      <c r="K43" s="51" t="s">
        <v>1459</v>
      </c>
      <c r="L43" s="52" t="str">
        <f>VLOOKUP(B43,'B.D. (Ocultar)'!$B$4:$N$584,13,FALSE)</f>
        <v>SI</v>
      </c>
      <c r="M43" s="53"/>
      <c r="N43" s="54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</row>
    <row r="44" spans="1:26" ht="15.75" customHeight="1">
      <c r="A44" s="46">
        <v>41</v>
      </c>
      <c r="B44" s="47" t="s">
        <v>1223</v>
      </c>
      <c r="C44" s="48" t="str">
        <f>VLOOKUP('Cursos Actuales'!$B44,'B.D. (Ocultar)'!$B$4:$M$554,4,FALSE)</f>
        <v>Rodolfo Villar</v>
      </c>
      <c r="D44" s="48" t="str">
        <f>VLOOKUP('Cursos Actuales'!$B44,'B.D. (Ocultar)'!$B$4:$M$554,6,FALSE)</f>
        <v>Diseño y Creatividad</v>
      </c>
      <c r="E44" s="48" t="str">
        <f>VLOOKUP('Cursos Actuales'!$B44,'B.D. (Ocultar)'!$B$4:$M$554,7,FALSE)</f>
        <v>Diseño gráfico</v>
      </c>
      <c r="F44" s="48">
        <f>VLOOKUP('Cursos Actuales'!$B44,'B.D. (Ocultar)'!$B$4:$M$554,11,FALSE)</f>
        <v>2019</v>
      </c>
      <c r="G44" s="49" t="str">
        <f>VLOOKUP('Cursos Actuales'!$B44,'B.D. (Ocultar)'!$B$4:$M$888,10,FALSE)</f>
        <v>No</v>
      </c>
      <c r="H44" s="49" t="str">
        <f>VLOOKUP('Cursos Actuales'!$B44,'B.D. (Ocultar)'!$B$4:$M$554,9,FALSE)</f>
        <v>1h 26m</v>
      </c>
      <c r="I44" s="50">
        <v>5.9722222222222225E-2</v>
      </c>
      <c r="J44" s="49" t="str">
        <f>VLOOKUP('Cursos Actuales'!$B44,'B.D. (Ocultar)'!$B$4:$M$554,12,FALSE)</f>
        <v>Intermedio</v>
      </c>
      <c r="K44" s="51" t="s">
        <v>1460</v>
      </c>
      <c r="L44" s="52" t="str">
        <f>VLOOKUP(B44,'B.D. (Ocultar)'!$B$4:$N$584,13,FALSE)</f>
        <v>SI</v>
      </c>
      <c r="M44" s="53"/>
      <c r="N44" s="54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</row>
    <row r="45" spans="1:26" ht="15.75" customHeight="1">
      <c r="A45" s="46">
        <v>42</v>
      </c>
      <c r="B45" s="47" t="s">
        <v>1256</v>
      </c>
      <c r="C45" s="48" t="str">
        <f>VLOOKUP('Cursos Actuales'!$B45,'B.D. (Ocultar)'!$B$4:$M$554,4,FALSE)</f>
        <v>Rodolfo Villar</v>
      </c>
      <c r="D45" s="48" t="str">
        <f>VLOOKUP('Cursos Actuales'!$B45,'B.D. (Ocultar)'!$B$4:$M$554,6,FALSE)</f>
        <v>Diseño y Creatividad</v>
      </c>
      <c r="E45" s="48" t="str">
        <f>VLOOKUP('Cursos Actuales'!$B45,'B.D. (Ocultar)'!$B$4:$M$554,7,FALSE)</f>
        <v>Diseño gráfico</v>
      </c>
      <c r="F45" s="48">
        <f>VLOOKUP('Cursos Actuales'!$B45,'B.D. (Ocultar)'!$B$4:$M$554,11,FALSE)</f>
        <v>2019</v>
      </c>
      <c r="G45" s="49" t="str">
        <f>VLOOKUP('Cursos Actuales'!$B45,'B.D. (Ocultar)'!$B$4:$M$888,10,FALSE)</f>
        <v>No</v>
      </c>
      <c r="H45" s="49" t="str">
        <f>VLOOKUP('Cursos Actuales'!$B45,'B.D. (Ocultar)'!$B$4:$M$554,9,FALSE)</f>
        <v>1h 36m</v>
      </c>
      <c r="I45" s="50">
        <v>6.6666666666666666E-2</v>
      </c>
      <c r="J45" s="49" t="str">
        <f>VLOOKUP('Cursos Actuales'!$B45,'B.D. (Ocultar)'!$B$4:$M$554,12,FALSE)</f>
        <v>Intermedio</v>
      </c>
      <c r="K45" s="51" t="s">
        <v>1461</v>
      </c>
      <c r="L45" s="52" t="str">
        <f>VLOOKUP(B45,'B.D. (Ocultar)'!$B$4:$N$584,13,FALSE)</f>
        <v>SI</v>
      </c>
      <c r="M45" s="53"/>
      <c r="N45" s="54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</row>
    <row r="46" spans="1:26" ht="15.75" customHeight="1">
      <c r="A46" s="46">
        <v>43</v>
      </c>
      <c r="B46" s="47" t="s">
        <v>1257</v>
      </c>
      <c r="C46" s="48" t="str">
        <f>VLOOKUP('Cursos Actuales'!$B46,'B.D. (Ocultar)'!$B$4:$M$554,4,FALSE)</f>
        <v>Rodolfo Villar</v>
      </c>
      <c r="D46" s="48" t="str">
        <f>VLOOKUP('Cursos Actuales'!$B46,'B.D. (Ocultar)'!$B$4:$M$554,6,FALSE)</f>
        <v>Diseño y Creatividad</v>
      </c>
      <c r="E46" s="48" t="str">
        <f>VLOOKUP('Cursos Actuales'!$B46,'B.D. (Ocultar)'!$B$4:$M$554,7,FALSE)</f>
        <v>Diseño gráfico</v>
      </c>
      <c r="F46" s="48">
        <f>VLOOKUP('Cursos Actuales'!$B46,'B.D. (Ocultar)'!$B$4:$M$554,11,FALSE)</f>
        <v>2019</v>
      </c>
      <c r="G46" s="49" t="str">
        <f>VLOOKUP('Cursos Actuales'!$B46,'B.D. (Ocultar)'!$B$4:$M$888,10,FALSE)</f>
        <v>No</v>
      </c>
      <c r="H46" s="49" t="str">
        <f>VLOOKUP('Cursos Actuales'!$B46,'B.D. (Ocultar)'!$B$4:$M$554,9,FALSE)</f>
        <v>2h 19m</v>
      </c>
      <c r="I46" s="50">
        <v>9.6527777777777782E-2</v>
      </c>
      <c r="J46" s="49" t="str">
        <f>VLOOKUP('Cursos Actuales'!$B46,'B.D. (Ocultar)'!$B$4:$M$554,12,FALSE)</f>
        <v>Intermedio</v>
      </c>
      <c r="K46" s="51" t="s">
        <v>1462</v>
      </c>
      <c r="L46" s="52" t="str">
        <f>VLOOKUP(B46,'B.D. (Ocultar)'!$B$4:$N$584,13,FALSE)</f>
        <v>SI</v>
      </c>
      <c r="M46" s="53"/>
      <c r="N46" s="54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</row>
    <row r="47" spans="1:26" ht="15.75" customHeight="1">
      <c r="A47" s="46">
        <v>44</v>
      </c>
      <c r="B47" s="47" t="s">
        <v>1275</v>
      </c>
      <c r="C47" s="48" t="str">
        <f>VLOOKUP('Cursos Actuales'!$B47,'B.D. (Ocultar)'!$B$4:$M$554,4,FALSE)</f>
        <v>Rodolfo Villar</v>
      </c>
      <c r="D47" s="48" t="str">
        <f>VLOOKUP('Cursos Actuales'!$B47,'B.D. (Ocultar)'!$B$4:$M$554,6,FALSE)</f>
        <v>Fotografía</v>
      </c>
      <c r="E47" s="48" t="str">
        <f>VLOOKUP('Cursos Actuales'!$B47,'B.D. (Ocultar)'!$B$4:$M$554,7,FALSE)</f>
        <v>Fotografía</v>
      </c>
      <c r="F47" s="48">
        <f>VLOOKUP('Cursos Actuales'!$B47,'B.D. (Ocultar)'!$B$4:$M$554,11,FALSE)</f>
        <v>2019</v>
      </c>
      <c r="G47" s="49" t="str">
        <f>VLOOKUP('Cursos Actuales'!$B47,'B.D. (Ocultar)'!$B$4:$M$888,10,FALSE)</f>
        <v>No</v>
      </c>
      <c r="H47" s="49" t="str">
        <f>VLOOKUP('Cursos Actuales'!$B47,'B.D. (Ocultar)'!$B$4:$M$554,9,FALSE)</f>
        <v>1h13m</v>
      </c>
      <c r="I47" s="50">
        <v>5.0694444444444445E-2</v>
      </c>
      <c r="J47" s="49" t="str">
        <f>VLOOKUP('Cursos Actuales'!$B47,'B.D. (Ocultar)'!$B$4:$M$554,12,FALSE)</f>
        <v>Intermedio</v>
      </c>
      <c r="K47" s="51" t="s">
        <v>1463</v>
      </c>
      <c r="L47" s="52" t="str">
        <f>VLOOKUP(B47,'B.D. (Ocultar)'!$B$4:$N$584,13,FALSE)</f>
        <v>SI</v>
      </c>
      <c r="M47" s="53"/>
      <c r="N47" s="54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</row>
    <row r="48" spans="1:26" ht="15.75" customHeight="1">
      <c r="A48" s="46">
        <v>45</v>
      </c>
      <c r="B48" s="47" t="s">
        <v>1243</v>
      </c>
      <c r="C48" s="48" t="str">
        <f>VLOOKUP('Cursos Actuales'!$B48,'B.D. (Ocultar)'!$B$4:$M$554,4,FALSE)</f>
        <v>Alvaro Palacios</v>
      </c>
      <c r="D48" s="48" t="str">
        <f>VLOOKUP('Cursos Actuales'!$B48,'B.D. (Ocultar)'!$B$4:$M$554,6,FALSE)</f>
        <v>Fotografía</v>
      </c>
      <c r="E48" s="48" t="str">
        <f>VLOOKUP('Cursos Actuales'!$B48,'B.D. (Ocultar)'!$B$4:$M$554,7,FALSE)</f>
        <v>Fotografía</v>
      </c>
      <c r="F48" s="48">
        <f>VLOOKUP('Cursos Actuales'!$B48,'B.D. (Ocultar)'!$B$4:$M$554,11,FALSE)</f>
        <v>2019</v>
      </c>
      <c r="G48" s="49" t="str">
        <f>VLOOKUP('Cursos Actuales'!$B48,'B.D. (Ocultar)'!$B$4:$M$888,10,FALSE)</f>
        <v>No</v>
      </c>
      <c r="H48" s="49" t="str">
        <f>VLOOKUP('Cursos Actuales'!$B48,'B.D. (Ocultar)'!$B$4:$M$554,9,FALSE)</f>
        <v>1h 16m</v>
      </c>
      <c r="I48" s="50">
        <v>5.2777777777777778E-2</v>
      </c>
      <c r="J48" s="49" t="str">
        <f>VLOOKUP('Cursos Actuales'!$B48,'B.D. (Ocultar)'!$B$4:$M$554,12,FALSE)</f>
        <v>Intermedio</v>
      </c>
      <c r="K48" s="51" t="s">
        <v>1464</v>
      </c>
      <c r="L48" s="52" t="str">
        <f>VLOOKUP(B48,'B.D. (Ocultar)'!$B$4:$N$584,13,FALSE)</f>
        <v>SI</v>
      </c>
      <c r="M48" s="53"/>
      <c r="N48" s="54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</row>
    <row r="49" spans="1:26" ht="15.75" customHeight="1">
      <c r="A49" s="46">
        <v>46</v>
      </c>
      <c r="B49" s="47" t="s">
        <v>1245</v>
      </c>
      <c r="C49" s="48" t="str">
        <f>VLOOKUP('Cursos Actuales'!$B49,'B.D. (Ocultar)'!$B$4:$M$554,4,FALSE)</f>
        <v>Jhon Zavala</v>
      </c>
      <c r="D49" s="48" t="str">
        <f>VLOOKUP('Cursos Actuales'!$B49,'B.D. (Ocultar)'!$B$4:$M$554,6,FALSE)</f>
        <v>Fotografía</v>
      </c>
      <c r="E49" s="48" t="str">
        <f>VLOOKUP('Cursos Actuales'!$B49,'B.D. (Ocultar)'!$B$4:$M$554,7,FALSE)</f>
        <v>Fotografía</v>
      </c>
      <c r="F49" s="48">
        <f>VLOOKUP('Cursos Actuales'!$B49,'B.D. (Ocultar)'!$B$4:$M$554,11,FALSE)</f>
        <v>2019</v>
      </c>
      <c r="G49" s="49" t="str">
        <f>VLOOKUP('Cursos Actuales'!$B49,'B.D. (Ocultar)'!$B$4:$M$888,10,FALSE)</f>
        <v>No</v>
      </c>
      <c r="H49" s="49" t="str">
        <f>VLOOKUP('Cursos Actuales'!$B49,'B.D. (Ocultar)'!$B$4:$M$554,9,FALSE)</f>
        <v>3h 37m</v>
      </c>
      <c r="I49" s="50">
        <v>0.15069444444444444</v>
      </c>
      <c r="J49" s="49" t="str">
        <f>VLOOKUP('Cursos Actuales'!$B49,'B.D. (Ocultar)'!$B$4:$M$554,12,FALSE)</f>
        <v>Intermedio</v>
      </c>
      <c r="K49" s="51" t="s">
        <v>1465</v>
      </c>
      <c r="L49" s="52" t="str">
        <f>VLOOKUP(B49,'B.D. (Ocultar)'!$B$4:$N$584,13,FALSE)</f>
        <v>SI</v>
      </c>
      <c r="M49" s="53"/>
      <c r="N49" s="54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</row>
    <row r="50" spans="1:26" ht="15.75" customHeight="1">
      <c r="A50" s="46">
        <v>47</v>
      </c>
      <c r="B50" s="47" t="s">
        <v>1239</v>
      </c>
      <c r="C50" s="48" t="str">
        <f>VLOOKUP('Cursos Actuales'!$B50,'B.D. (Ocultar)'!$B$4:$M$554,4,FALSE)</f>
        <v>Lizza y Max</v>
      </c>
      <c r="D50" s="48" t="str">
        <f>VLOOKUP('Cursos Actuales'!$B50,'B.D. (Ocultar)'!$B$4:$M$554,6,FALSE)</f>
        <v>Fotografía</v>
      </c>
      <c r="E50" s="48" t="str">
        <f>VLOOKUP('Cursos Actuales'!$B50,'B.D. (Ocultar)'!$B$4:$M$554,7,FALSE)</f>
        <v>Fotografía</v>
      </c>
      <c r="F50" s="48">
        <f>VLOOKUP('Cursos Actuales'!$B50,'B.D. (Ocultar)'!$B$4:$M$554,11,FALSE)</f>
        <v>2019</v>
      </c>
      <c r="G50" s="49" t="str">
        <f>VLOOKUP('Cursos Actuales'!$B50,'B.D. (Ocultar)'!$B$4:$M$888,10,FALSE)</f>
        <v>No</v>
      </c>
      <c r="H50" s="49" t="str">
        <f>VLOOKUP('Cursos Actuales'!$B50,'B.D. (Ocultar)'!$B$4:$M$554,9,FALSE)</f>
        <v>1h 37m</v>
      </c>
      <c r="I50" s="50">
        <v>6.7361111111111108E-2</v>
      </c>
      <c r="J50" s="49" t="str">
        <f>VLOOKUP('Cursos Actuales'!$B50,'B.D. (Ocultar)'!$B$4:$M$554,12,FALSE)</f>
        <v>Intermedio</v>
      </c>
      <c r="K50" s="51" t="s">
        <v>1466</v>
      </c>
      <c r="L50" s="52" t="str">
        <f>VLOOKUP(B50,'B.D. (Ocultar)'!$B$4:$N$584,13,FALSE)</f>
        <v>SI</v>
      </c>
      <c r="M50" s="53"/>
      <c r="N50" s="54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</row>
    <row r="51" spans="1:26" ht="15.75" customHeight="1">
      <c r="A51" s="46">
        <v>48</v>
      </c>
      <c r="B51" s="47" t="s">
        <v>1259</v>
      </c>
      <c r="C51" s="48" t="str">
        <f>VLOOKUP('Cursos Actuales'!$B51,'B.D. (Ocultar)'!$B$4:$M$554,4,FALSE)</f>
        <v>Romina Ortega</v>
      </c>
      <c r="D51" s="48" t="str">
        <f>VLOOKUP('Cursos Actuales'!$B51,'B.D. (Ocultar)'!$B$4:$M$554,6,FALSE)</f>
        <v>Producción y video</v>
      </c>
      <c r="E51" s="48" t="str">
        <f>VLOOKUP('Cursos Actuales'!$B51,'B.D. (Ocultar)'!$B$4:$M$554,7,FALSE)</f>
        <v>Producción Audiovisual</v>
      </c>
      <c r="F51" s="48">
        <f>VLOOKUP('Cursos Actuales'!$B51,'B.D. (Ocultar)'!$B$4:$M$554,11,FALSE)</f>
        <v>2019</v>
      </c>
      <c r="G51" s="49" t="str">
        <f>VLOOKUP('Cursos Actuales'!$B51,'B.D. (Ocultar)'!$B$4:$M$888,10,FALSE)</f>
        <v>No</v>
      </c>
      <c r="H51" s="49" t="str">
        <f>VLOOKUP('Cursos Actuales'!$B51,'B.D. (Ocultar)'!$B$4:$M$554,9,FALSE)</f>
        <v>2h 16m</v>
      </c>
      <c r="I51" s="50">
        <v>9.4444444444444442E-2</v>
      </c>
      <c r="J51" s="49" t="str">
        <f>VLOOKUP('Cursos Actuales'!$B51,'B.D. (Ocultar)'!$B$4:$M$554,12,FALSE)</f>
        <v>Básico</v>
      </c>
      <c r="K51" s="51" t="s">
        <v>1467</v>
      </c>
      <c r="L51" s="52" t="str">
        <f>VLOOKUP(B51,'B.D. (Ocultar)'!$B$4:$N$584,13,FALSE)</f>
        <v>SI</v>
      </c>
      <c r="M51" s="53"/>
      <c r="N51" s="57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</row>
    <row r="52" spans="1:26" ht="15.75" customHeight="1">
      <c r="A52" s="46">
        <v>49</v>
      </c>
      <c r="B52" s="47" t="s">
        <v>1234</v>
      </c>
      <c r="C52" s="48" t="str">
        <f>VLOOKUP('Cursos Actuales'!$B52,'B.D. (Ocultar)'!$B$4:$M$554,4,FALSE)</f>
        <v>Javier Benitez</v>
      </c>
      <c r="D52" s="48" t="str">
        <f>VLOOKUP('Cursos Actuales'!$B52,'B.D. (Ocultar)'!$B$4:$M$554,6,FALSE)</f>
        <v>Desarrollo Personal</v>
      </c>
      <c r="E52" s="48" t="str">
        <f>VLOOKUP('Cursos Actuales'!$B52,'B.D. (Ocultar)'!$B$4:$M$554,7,FALSE)</f>
        <v>Bienestar</v>
      </c>
      <c r="F52" s="48">
        <f>VLOOKUP('Cursos Actuales'!$B52,'B.D. (Ocultar)'!$B$4:$M$554,11,FALSE)</f>
        <v>2019</v>
      </c>
      <c r="G52" s="49" t="str">
        <f>VLOOKUP('Cursos Actuales'!$B52,'B.D. (Ocultar)'!$B$4:$M$888,10,FALSE)</f>
        <v>No</v>
      </c>
      <c r="H52" s="49" t="str">
        <f>VLOOKUP('Cursos Actuales'!$B52,'B.D. (Ocultar)'!$B$4:$M$554,9,FALSE)</f>
        <v>3h</v>
      </c>
      <c r="I52" s="50">
        <v>0.125</v>
      </c>
      <c r="J52" s="49" t="str">
        <f>VLOOKUP('Cursos Actuales'!$B52,'B.D. (Ocultar)'!$B$4:$M$554,12,FALSE)</f>
        <v>Intermedio</v>
      </c>
      <c r="K52" s="51" t="s">
        <v>1468</v>
      </c>
      <c r="L52" s="52" t="str">
        <f>VLOOKUP(B52,'B.D. (Ocultar)'!$B$4:$N$584,13,FALSE)</f>
        <v>SI</v>
      </c>
      <c r="M52" s="53"/>
      <c r="N52" s="54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</row>
    <row r="53" spans="1:26" ht="15.75" customHeight="1">
      <c r="A53" s="46">
        <v>50</v>
      </c>
      <c r="B53" s="47" t="s">
        <v>1231</v>
      </c>
      <c r="C53" s="48" t="str">
        <f>VLOOKUP('Cursos Actuales'!$B53,'B.D. (Ocultar)'!$B$4:$M$554,4,FALSE)</f>
        <v>Daniel Jasaui</v>
      </c>
      <c r="D53" s="48" t="str">
        <f>VLOOKUP('Cursos Actuales'!$B53,'B.D. (Ocultar)'!$B$4:$M$554,6,FALSE)</f>
        <v>Diseño y Creatividad</v>
      </c>
      <c r="E53" s="48" t="str">
        <f>VLOOKUP('Cursos Actuales'!$B53,'B.D. (Ocultar)'!$B$4:$M$554,7,FALSE)</f>
        <v>Diseño gráfico</v>
      </c>
      <c r="F53" s="48">
        <f>VLOOKUP('Cursos Actuales'!$B53,'B.D. (Ocultar)'!$B$4:$M$554,11,FALSE)</f>
        <v>2019</v>
      </c>
      <c r="G53" s="49" t="str">
        <f>VLOOKUP('Cursos Actuales'!$B53,'B.D. (Ocultar)'!$B$4:$M$888,10,FALSE)</f>
        <v>No</v>
      </c>
      <c r="H53" s="49" t="str">
        <f>VLOOKUP('Cursos Actuales'!$B53,'B.D. (Ocultar)'!$B$4:$M$554,9,FALSE)</f>
        <v>4h 37m</v>
      </c>
      <c r="I53" s="50">
        <v>0.19236111111111112</v>
      </c>
      <c r="J53" s="49" t="str">
        <f>VLOOKUP('Cursos Actuales'!$B53,'B.D. (Ocultar)'!$B$4:$M$554,12,FALSE)</f>
        <v>Intermedio</v>
      </c>
      <c r="K53" s="51" t="s">
        <v>1469</v>
      </c>
      <c r="L53" s="52" t="str">
        <f>VLOOKUP(B53,'B.D. (Ocultar)'!$B$4:$N$584,13,FALSE)</f>
        <v>SI</v>
      </c>
      <c r="M53" s="53"/>
      <c r="N53" s="54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</row>
    <row r="54" spans="1:26" ht="15.75" customHeight="1">
      <c r="A54" s="46">
        <v>51</v>
      </c>
      <c r="B54" s="47" t="s">
        <v>1236</v>
      </c>
      <c r="C54" s="48" t="str">
        <f>VLOOKUP('Cursos Actuales'!$B54,'B.D. (Ocultar)'!$B$4:$M$554,4,FALSE)</f>
        <v>Javier Benitez</v>
      </c>
      <c r="D54" s="48" t="str">
        <f>VLOOKUP('Cursos Actuales'!$B54,'B.D. (Ocultar)'!$B$4:$M$554,6,FALSE)</f>
        <v>Desarrollo Personal</v>
      </c>
      <c r="E54" s="48" t="str">
        <f>VLOOKUP('Cursos Actuales'!$B54,'B.D. (Ocultar)'!$B$4:$M$554,7,FALSE)</f>
        <v>Bienestar</v>
      </c>
      <c r="F54" s="48">
        <f>VLOOKUP('Cursos Actuales'!$B54,'B.D. (Ocultar)'!$B$4:$M$554,11,FALSE)</f>
        <v>2019</v>
      </c>
      <c r="G54" s="49" t="str">
        <f>VLOOKUP('Cursos Actuales'!$B54,'B.D. (Ocultar)'!$B$4:$M$888,10,FALSE)</f>
        <v>No</v>
      </c>
      <c r="H54" s="49" t="str">
        <f>VLOOKUP('Cursos Actuales'!$B54,'B.D. (Ocultar)'!$B$4:$M$554,9,FALSE)</f>
        <v>2h 33m</v>
      </c>
      <c r="I54" s="50">
        <v>0.10625</v>
      </c>
      <c r="J54" s="49" t="str">
        <f>VLOOKUP('Cursos Actuales'!$B54,'B.D. (Ocultar)'!$B$4:$M$554,12,FALSE)</f>
        <v>Intermedio</v>
      </c>
      <c r="K54" s="51" t="s">
        <v>1470</v>
      </c>
      <c r="L54" s="52" t="str">
        <f>VLOOKUP(B54,'B.D. (Ocultar)'!$B$4:$N$584,13,FALSE)</f>
        <v>SI</v>
      </c>
      <c r="M54" s="53"/>
      <c r="N54" s="54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</row>
    <row r="55" spans="1:26" ht="15.75" customHeight="1">
      <c r="A55" s="46">
        <v>52</v>
      </c>
      <c r="B55" s="47" t="s">
        <v>1248</v>
      </c>
      <c r="C55" s="48" t="str">
        <f>VLOOKUP('Cursos Actuales'!$B55,'B.D. (Ocultar)'!$B$4:$M$554,4,FALSE)</f>
        <v>Javier Benitez</v>
      </c>
      <c r="D55" s="48" t="str">
        <f>VLOOKUP('Cursos Actuales'!$B55,'B.D. (Ocultar)'!$B$4:$M$554,6,FALSE)</f>
        <v>Desarrollo Personal</v>
      </c>
      <c r="E55" s="48" t="str">
        <f>VLOOKUP('Cursos Actuales'!$B55,'B.D. (Ocultar)'!$B$4:$M$554,7,FALSE)</f>
        <v>Bienestar</v>
      </c>
      <c r="F55" s="48">
        <f>VLOOKUP('Cursos Actuales'!$B55,'B.D. (Ocultar)'!$B$4:$M$554,11,FALSE)</f>
        <v>2019</v>
      </c>
      <c r="G55" s="49" t="str">
        <f>VLOOKUP('Cursos Actuales'!$B55,'B.D. (Ocultar)'!$B$4:$M$888,10,FALSE)</f>
        <v>No</v>
      </c>
      <c r="H55" s="49" t="str">
        <f>VLOOKUP('Cursos Actuales'!$B55,'B.D. (Ocultar)'!$B$4:$M$554,9,FALSE)</f>
        <v>1h 22m</v>
      </c>
      <c r="I55" s="50">
        <v>5.6944444444444443E-2</v>
      </c>
      <c r="J55" s="49" t="str">
        <f>VLOOKUP('Cursos Actuales'!$B55,'B.D. (Ocultar)'!$B$4:$M$554,12,FALSE)</f>
        <v>Intermedio</v>
      </c>
      <c r="K55" s="51" t="s">
        <v>1471</v>
      </c>
      <c r="L55" s="52" t="str">
        <f>VLOOKUP(B55,'B.D. (Ocultar)'!$B$4:$N$584,13,FALSE)</f>
        <v>SI</v>
      </c>
      <c r="M55" s="53"/>
      <c r="N55" s="54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</row>
    <row r="56" spans="1:26" ht="15.75" customHeight="1">
      <c r="A56" s="46">
        <v>53</v>
      </c>
      <c r="B56" s="47" t="s">
        <v>1249</v>
      </c>
      <c r="C56" s="48" t="str">
        <f>VLOOKUP('Cursos Actuales'!$B56,'B.D. (Ocultar)'!$B$4:$M$554,4,FALSE)</f>
        <v>Javier Benitez</v>
      </c>
      <c r="D56" s="48" t="str">
        <f>VLOOKUP('Cursos Actuales'!$B56,'B.D. (Ocultar)'!$B$4:$M$554,6,FALSE)</f>
        <v>Desarrollo Personal</v>
      </c>
      <c r="E56" s="48" t="str">
        <f>VLOOKUP('Cursos Actuales'!$B56,'B.D. (Ocultar)'!$B$4:$M$554,7,FALSE)</f>
        <v>Bienestar</v>
      </c>
      <c r="F56" s="48">
        <f>VLOOKUP('Cursos Actuales'!$B56,'B.D. (Ocultar)'!$B$4:$M$554,11,FALSE)</f>
        <v>2019</v>
      </c>
      <c r="G56" s="49" t="str">
        <f>VLOOKUP('Cursos Actuales'!$B56,'B.D. (Ocultar)'!$B$4:$M$888,10,FALSE)</f>
        <v>No</v>
      </c>
      <c r="H56" s="49" t="str">
        <f>VLOOKUP('Cursos Actuales'!$B56,'B.D. (Ocultar)'!$B$4:$M$554,9,FALSE)</f>
        <v>1h 38m</v>
      </c>
      <c r="I56" s="50">
        <v>6.805555555555555E-2</v>
      </c>
      <c r="J56" s="49" t="str">
        <f>VLOOKUP('Cursos Actuales'!$B56,'B.D. (Ocultar)'!$B$4:$M$554,12,FALSE)</f>
        <v>Intermedio</v>
      </c>
      <c r="K56" s="51" t="s">
        <v>1472</v>
      </c>
      <c r="L56" s="52" t="str">
        <f>VLOOKUP(B56,'B.D. (Ocultar)'!$B$4:$N$584,13,FALSE)</f>
        <v>SI</v>
      </c>
      <c r="M56" s="53"/>
      <c r="N56" s="54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</row>
    <row r="57" spans="1:26" ht="15.75" customHeight="1">
      <c r="A57" s="46">
        <v>54</v>
      </c>
      <c r="B57" s="47" t="s">
        <v>1250</v>
      </c>
      <c r="C57" s="48" t="str">
        <f>VLOOKUP('Cursos Actuales'!$B57,'B.D. (Ocultar)'!$B$4:$M$554,4,FALSE)</f>
        <v>Javier Benitez</v>
      </c>
      <c r="D57" s="48" t="str">
        <f>VLOOKUP('Cursos Actuales'!$B57,'B.D. (Ocultar)'!$B$4:$M$554,6,FALSE)</f>
        <v>Desarrollo Personal</v>
      </c>
      <c r="E57" s="48" t="str">
        <f>VLOOKUP('Cursos Actuales'!$B57,'B.D. (Ocultar)'!$B$4:$M$554,7,FALSE)</f>
        <v>Comunicación</v>
      </c>
      <c r="F57" s="48">
        <f>VLOOKUP('Cursos Actuales'!$B57,'B.D. (Ocultar)'!$B$4:$M$554,11,FALSE)</f>
        <v>2019</v>
      </c>
      <c r="G57" s="49" t="str">
        <f>VLOOKUP('Cursos Actuales'!$B57,'B.D. (Ocultar)'!$B$4:$M$888,10,FALSE)</f>
        <v>No</v>
      </c>
      <c r="H57" s="49" t="str">
        <f>VLOOKUP('Cursos Actuales'!$B57,'B.D. (Ocultar)'!$B$4:$M$554,9,FALSE)</f>
        <v>1h 42m</v>
      </c>
      <c r="I57" s="50">
        <v>7.0833333333333331E-2</v>
      </c>
      <c r="J57" s="49" t="str">
        <f>VLOOKUP('Cursos Actuales'!$B57,'B.D. (Ocultar)'!$B$4:$M$554,12,FALSE)</f>
        <v>Intermedio</v>
      </c>
      <c r="K57" s="51" t="s">
        <v>1473</v>
      </c>
      <c r="L57" s="52" t="str">
        <f>VLOOKUP(B57,'B.D. (Ocultar)'!$B$4:$N$584,13,FALSE)</f>
        <v>SI</v>
      </c>
      <c r="M57" s="53"/>
      <c r="N57" s="54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</row>
    <row r="58" spans="1:26" ht="15.75" customHeight="1">
      <c r="A58" s="46">
        <v>55</v>
      </c>
      <c r="B58" s="47" t="s">
        <v>1252</v>
      </c>
      <c r="C58" s="48" t="str">
        <f>VLOOKUP('Cursos Actuales'!$B58,'B.D. (Ocultar)'!$B$4:$M$554,4,FALSE)</f>
        <v>Javier Benitez</v>
      </c>
      <c r="D58" s="48" t="str">
        <f>VLOOKUP('Cursos Actuales'!$B58,'B.D. (Ocultar)'!$B$4:$M$554,6,FALSE)</f>
        <v>Desarrollo Personal</v>
      </c>
      <c r="E58" s="48" t="str">
        <f>VLOOKUP('Cursos Actuales'!$B58,'B.D. (Ocultar)'!$B$4:$M$554,7,FALSE)</f>
        <v>Bienestar</v>
      </c>
      <c r="F58" s="48">
        <f>VLOOKUP('Cursos Actuales'!$B58,'B.D. (Ocultar)'!$B$4:$M$554,11,FALSE)</f>
        <v>2019</v>
      </c>
      <c r="G58" s="49" t="str">
        <f>VLOOKUP('Cursos Actuales'!$B58,'B.D. (Ocultar)'!$B$4:$M$888,10,FALSE)</f>
        <v>No</v>
      </c>
      <c r="H58" s="49" t="str">
        <f>VLOOKUP('Cursos Actuales'!$B58,'B.D. (Ocultar)'!$B$4:$M$554,9,FALSE)</f>
        <v>3h</v>
      </c>
      <c r="I58" s="50">
        <v>0.125</v>
      </c>
      <c r="J58" s="49" t="str">
        <f>VLOOKUP('Cursos Actuales'!$B58,'B.D. (Ocultar)'!$B$4:$M$554,12,FALSE)</f>
        <v>Intermedio</v>
      </c>
      <c r="K58" s="51" t="s">
        <v>1474</v>
      </c>
      <c r="L58" s="52" t="str">
        <f>VLOOKUP(B58,'B.D. (Ocultar)'!$B$4:$N$584,13,FALSE)</f>
        <v>SI</v>
      </c>
      <c r="M58" s="53"/>
      <c r="N58" s="54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</row>
    <row r="59" spans="1:26" ht="15" customHeight="1">
      <c r="A59" s="46">
        <v>56</v>
      </c>
      <c r="B59" s="47" t="s">
        <v>1264</v>
      </c>
      <c r="C59" s="48" t="str">
        <f>VLOOKUP('Cursos Actuales'!$B59,'B.D. (Ocultar)'!$B$4:$M$554,4,FALSE)</f>
        <v>Javier Benitez</v>
      </c>
      <c r="D59" s="48" t="str">
        <f>VLOOKUP('Cursos Actuales'!$B59,'B.D. (Ocultar)'!$B$4:$M$554,6,FALSE)</f>
        <v>Desarrollo Personal</v>
      </c>
      <c r="E59" s="48" t="str">
        <f>VLOOKUP('Cursos Actuales'!$B59,'B.D. (Ocultar)'!$B$4:$M$554,7,FALSE)</f>
        <v>Comunicación</v>
      </c>
      <c r="F59" s="48">
        <f>VLOOKUP('Cursos Actuales'!$B59,'B.D. (Ocultar)'!$B$4:$M$554,11,FALSE)</f>
        <v>2019</v>
      </c>
      <c r="G59" s="49" t="str">
        <f>VLOOKUP('Cursos Actuales'!$B59,'B.D. (Ocultar)'!$B$4:$M$888,10,FALSE)</f>
        <v>No</v>
      </c>
      <c r="H59" s="49" t="str">
        <f>VLOOKUP('Cursos Actuales'!$B59,'B.D. (Ocultar)'!$B$4:$M$554,9,FALSE)</f>
        <v>2h 58m</v>
      </c>
      <c r="I59" s="50">
        <v>0.12361111111111112</v>
      </c>
      <c r="J59" s="49" t="str">
        <f>VLOOKUP('Cursos Actuales'!$B59,'B.D. (Ocultar)'!$B$4:$M$554,12,FALSE)</f>
        <v>Intermedio</v>
      </c>
      <c r="K59" s="51" t="s">
        <v>1475</v>
      </c>
      <c r="L59" s="52" t="str">
        <f>VLOOKUP(B59,'B.D. (Ocultar)'!$B$4:$N$584,13,FALSE)</f>
        <v>SI</v>
      </c>
      <c r="M59" s="53"/>
      <c r="N59" s="54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</row>
    <row r="60" spans="1:26" ht="15.75" customHeight="1">
      <c r="A60" s="46">
        <v>57</v>
      </c>
      <c r="B60" s="47" t="s">
        <v>1265</v>
      </c>
      <c r="C60" s="48" t="str">
        <f>VLOOKUP('Cursos Actuales'!$B60,'B.D. (Ocultar)'!$B$4:$M$554,4,FALSE)</f>
        <v>Javier Benitez</v>
      </c>
      <c r="D60" s="48" t="str">
        <f>VLOOKUP('Cursos Actuales'!$B60,'B.D. (Ocultar)'!$B$4:$M$554,6,FALSE)</f>
        <v>Desarrollo Personal</v>
      </c>
      <c r="E60" s="48" t="str">
        <f>VLOOKUP('Cursos Actuales'!$B60,'B.D. (Ocultar)'!$B$4:$M$554,7,FALSE)</f>
        <v>Bienestar</v>
      </c>
      <c r="F60" s="48">
        <f>VLOOKUP('Cursos Actuales'!$B60,'B.D. (Ocultar)'!$B$4:$M$554,11,FALSE)</f>
        <v>2019</v>
      </c>
      <c r="G60" s="49" t="str">
        <f>VLOOKUP('Cursos Actuales'!$B60,'B.D. (Ocultar)'!$B$4:$M$888,10,FALSE)</f>
        <v>No</v>
      </c>
      <c r="H60" s="49" t="str">
        <f>VLOOKUP('Cursos Actuales'!$B60,'B.D. (Ocultar)'!$B$4:$M$554,9,FALSE)</f>
        <v>48m</v>
      </c>
      <c r="I60" s="50">
        <v>3.3333333333333333E-2</v>
      </c>
      <c r="J60" s="49" t="str">
        <f>VLOOKUP('Cursos Actuales'!$B60,'B.D. (Ocultar)'!$B$4:$M$554,12,FALSE)</f>
        <v>Intermedio</v>
      </c>
      <c r="K60" s="51" t="s">
        <v>1476</v>
      </c>
      <c r="L60" s="52" t="str">
        <f>VLOOKUP(B60,'B.D. (Ocultar)'!$B$4:$N$584,13,FALSE)</f>
        <v>SI</v>
      </c>
      <c r="M60" s="53"/>
      <c r="N60" s="54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</row>
    <row r="61" spans="1:26" ht="15.75" customHeight="1">
      <c r="A61" s="46">
        <v>58</v>
      </c>
      <c r="B61" s="47" t="s">
        <v>1267</v>
      </c>
      <c r="C61" s="48" t="str">
        <f>VLOOKUP('Cursos Actuales'!$B61,'B.D. (Ocultar)'!$B$4:$M$554,4,FALSE)</f>
        <v>Victor Zegarra</v>
      </c>
      <c r="D61" s="48" t="str">
        <f>VLOOKUP('Cursos Actuales'!$B61,'B.D. (Ocultar)'!$B$4:$M$554,6,FALSE)</f>
        <v>Negocios</v>
      </c>
      <c r="E61" s="48" t="str">
        <f>VLOOKUP('Cursos Actuales'!$B61,'B.D. (Ocultar)'!$B$4:$M$554,7,FALSE)</f>
        <v>Gestión Comercial</v>
      </c>
      <c r="F61" s="48">
        <f>VLOOKUP('Cursos Actuales'!$B61,'B.D. (Ocultar)'!$B$4:$M$554,11,FALSE)</f>
        <v>2019</v>
      </c>
      <c r="G61" s="49" t="str">
        <f>VLOOKUP('Cursos Actuales'!$B61,'B.D. (Ocultar)'!$B$4:$M$888,10,FALSE)</f>
        <v>No</v>
      </c>
      <c r="H61" s="49" t="str">
        <f>VLOOKUP('Cursos Actuales'!$B61,'B.D. (Ocultar)'!$B$4:$M$554,9,FALSE)</f>
        <v>2h 11m</v>
      </c>
      <c r="I61" s="50">
        <v>9.0972222222222218E-2</v>
      </c>
      <c r="J61" s="49" t="str">
        <f>VLOOKUP('Cursos Actuales'!$B61,'B.D. (Ocultar)'!$B$4:$M$554,12,FALSE)</f>
        <v>Intermedio</v>
      </c>
      <c r="K61" s="51" t="s">
        <v>1477</v>
      </c>
      <c r="L61" s="52" t="str">
        <f>VLOOKUP(B61,'B.D. (Ocultar)'!$B$4:$N$584,13,FALSE)</f>
        <v>SI</v>
      </c>
      <c r="M61" s="53"/>
      <c r="N61" s="54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</row>
    <row r="62" spans="1:26" ht="15.75" customHeight="1">
      <c r="A62" s="46">
        <v>59</v>
      </c>
      <c r="B62" s="47" t="s">
        <v>1269</v>
      </c>
      <c r="C62" s="48" t="str">
        <f>VLOOKUP('Cursos Actuales'!$B62,'B.D. (Ocultar)'!$B$4:$M$554,4,FALSE)</f>
        <v>Javier Benitez</v>
      </c>
      <c r="D62" s="48" t="str">
        <f>VLOOKUP('Cursos Actuales'!$B62,'B.D. (Ocultar)'!$B$4:$M$554,6,FALSE)</f>
        <v>Negocios</v>
      </c>
      <c r="E62" s="48" t="str">
        <f>VLOOKUP('Cursos Actuales'!$B62,'B.D. (Ocultar)'!$B$4:$M$554,7,FALSE)</f>
        <v>Gestión Comercial</v>
      </c>
      <c r="F62" s="48">
        <f>VLOOKUP('Cursos Actuales'!$B62,'B.D. (Ocultar)'!$B$4:$M$554,11,FALSE)</f>
        <v>2019</v>
      </c>
      <c r="G62" s="49" t="str">
        <f>VLOOKUP('Cursos Actuales'!$B62,'B.D. (Ocultar)'!$B$4:$M$888,10,FALSE)</f>
        <v>No</v>
      </c>
      <c r="H62" s="49" t="str">
        <f>VLOOKUP('Cursos Actuales'!$B62,'B.D. (Ocultar)'!$B$4:$M$554,9,FALSE)</f>
        <v>1h 33m</v>
      </c>
      <c r="I62" s="50">
        <v>6.458333333333334E-2</v>
      </c>
      <c r="J62" s="49" t="str">
        <f>VLOOKUP('Cursos Actuales'!$B62,'B.D. (Ocultar)'!$B$4:$M$554,12,FALSE)</f>
        <v>Intermedio</v>
      </c>
      <c r="K62" s="51" t="s">
        <v>1478</v>
      </c>
      <c r="L62" s="52" t="str">
        <f>VLOOKUP(B62,'B.D. (Ocultar)'!$B$4:$N$584,13,FALSE)</f>
        <v>SI</v>
      </c>
      <c r="M62" s="53"/>
      <c r="N62" s="54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</row>
    <row r="63" spans="1:26" ht="15.75" customHeight="1">
      <c r="A63" s="46">
        <v>60</v>
      </c>
      <c r="B63" s="47" t="s">
        <v>1279</v>
      </c>
      <c r="C63" s="48" t="str">
        <f>VLOOKUP('Cursos Actuales'!$B63,'B.D. (Ocultar)'!$B$4:$M$554,4,FALSE)</f>
        <v>Javier Benitez</v>
      </c>
      <c r="D63" s="48" t="str">
        <f>VLOOKUP('Cursos Actuales'!$B63,'B.D. (Ocultar)'!$B$4:$M$554,6,FALSE)</f>
        <v>Desarrollo Personal</v>
      </c>
      <c r="E63" s="48" t="str">
        <f>VLOOKUP('Cursos Actuales'!$B63,'B.D. (Ocultar)'!$B$4:$M$554,7,FALSE)</f>
        <v>Comunicación</v>
      </c>
      <c r="F63" s="48">
        <f>VLOOKUP('Cursos Actuales'!$B63,'B.D. (Ocultar)'!$B$4:$M$554,11,FALSE)</f>
        <v>2019</v>
      </c>
      <c r="G63" s="49" t="str">
        <f>VLOOKUP('Cursos Actuales'!$B63,'B.D. (Ocultar)'!$B$4:$M$888,10,FALSE)</f>
        <v>No</v>
      </c>
      <c r="H63" s="49" t="str">
        <f>VLOOKUP('Cursos Actuales'!$B63,'B.D. (Ocultar)'!$B$4:$M$554,9,FALSE)</f>
        <v>1h 40m</v>
      </c>
      <c r="I63" s="50">
        <v>6.9444444444444448E-2</v>
      </c>
      <c r="J63" s="49" t="str">
        <f>VLOOKUP('Cursos Actuales'!$B63,'B.D. (Ocultar)'!$B$4:$M$554,12,FALSE)</f>
        <v>Intermedio</v>
      </c>
      <c r="K63" s="51" t="s">
        <v>1479</v>
      </c>
      <c r="L63" s="52" t="str">
        <f>VLOOKUP(B63,'B.D. (Ocultar)'!$B$4:$N$584,13,FALSE)</f>
        <v>SI</v>
      </c>
      <c r="M63" s="53"/>
      <c r="N63" s="54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</row>
    <row r="64" spans="1:26" ht="15.75" customHeight="1">
      <c r="A64" s="46">
        <v>61</v>
      </c>
      <c r="B64" s="47" t="s">
        <v>1162</v>
      </c>
      <c r="C64" s="48" t="str">
        <f>VLOOKUP('Cursos Actuales'!$B64,'B.D. (Ocultar)'!$B$4:$M$554,4,FALSE)</f>
        <v>Javier Benitez</v>
      </c>
      <c r="D64" s="48" t="str">
        <f>VLOOKUP('Cursos Actuales'!$B64,'B.D. (Ocultar)'!$B$4:$M$554,6,FALSE)</f>
        <v>Desarrollo Personal</v>
      </c>
      <c r="E64" s="48" t="str">
        <f>VLOOKUP('Cursos Actuales'!$B64,'B.D. (Ocultar)'!$B$4:$M$554,7,FALSE)</f>
        <v>Bienestar</v>
      </c>
      <c r="F64" s="48">
        <f>VLOOKUP('Cursos Actuales'!$B64,'B.D. (Ocultar)'!$B$4:$M$554,11,FALSE)</f>
        <v>2020</v>
      </c>
      <c r="G64" s="49" t="str">
        <f>VLOOKUP('Cursos Actuales'!$B64,'B.D. (Ocultar)'!$B$4:$M$888,10,FALSE)</f>
        <v>No</v>
      </c>
      <c r="H64" s="49" t="str">
        <f>VLOOKUP('Cursos Actuales'!$B64,'B.D. (Ocultar)'!$B$4:$M$554,9,FALSE)</f>
        <v>1h 3m</v>
      </c>
      <c r="I64" s="50">
        <v>4.3749999999999997E-2</v>
      </c>
      <c r="J64" s="49" t="str">
        <f>VLOOKUP('Cursos Actuales'!$B64,'B.D. (Ocultar)'!$B$4:$M$554,12,FALSE)</f>
        <v>Intermedio</v>
      </c>
      <c r="K64" s="51" t="s">
        <v>1480</v>
      </c>
      <c r="L64" s="52" t="str">
        <f>VLOOKUP(B64,'B.D. (Ocultar)'!$B$4:$N$584,13,FALSE)</f>
        <v>SI</v>
      </c>
      <c r="M64" s="53"/>
      <c r="N64" s="54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1:26" ht="15.75" customHeight="1">
      <c r="A65" s="46">
        <v>62</v>
      </c>
      <c r="B65" s="47" t="s">
        <v>1163</v>
      </c>
      <c r="C65" s="48" t="str">
        <f>VLOOKUP('Cursos Actuales'!$B65,'B.D. (Ocultar)'!$B$4:$M$554,4,FALSE)</f>
        <v>Javier Benitez</v>
      </c>
      <c r="D65" s="48" t="str">
        <f>VLOOKUP('Cursos Actuales'!$B65,'B.D. (Ocultar)'!$B$4:$M$554,6,FALSE)</f>
        <v>Desarrollo Personal</v>
      </c>
      <c r="E65" s="48" t="str">
        <f>VLOOKUP('Cursos Actuales'!$B65,'B.D. (Ocultar)'!$B$4:$M$554,7,FALSE)</f>
        <v>Bienestar</v>
      </c>
      <c r="F65" s="48">
        <f>VLOOKUP('Cursos Actuales'!$B65,'B.D. (Ocultar)'!$B$4:$M$554,11,FALSE)</f>
        <v>2020</v>
      </c>
      <c r="G65" s="49" t="str">
        <f>VLOOKUP('Cursos Actuales'!$B65,'B.D. (Ocultar)'!$B$4:$M$888,10,FALSE)</f>
        <v>No</v>
      </c>
      <c r="H65" s="49" t="str">
        <f>VLOOKUP('Cursos Actuales'!$B65,'B.D. (Ocultar)'!$B$4:$M$554,9,FALSE)</f>
        <v>1h 2m</v>
      </c>
      <c r="I65" s="50">
        <v>4.3055555555555555E-2</v>
      </c>
      <c r="J65" s="49" t="str">
        <f>VLOOKUP('Cursos Actuales'!$B65,'B.D. (Ocultar)'!$B$4:$M$554,12,FALSE)</f>
        <v>Intermedio</v>
      </c>
      <c r="K65" s="51" t="s">
        <v>1481</v>
      </c>
      <c r="L65" s="52" t="str">
        <f>VLOOKUP(B65,'B.D. (Ocultar)'!$B$4:$N$584,13,FALSE)</f>
        <v>SI</v>
      </c>
      <c r="M65" s="53"/>
      <c r="N65" s="54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</row>
    <row r="66" spans="1:26" ht="15.75" customHeight="1">
      <c r="A66" s="46">
        <v>63</v>
      </c>
      <c r="B66" s="47" t="s">
        <v>1200</v>
      </c>
      <c r="C66" s="48" t="str">
        <f>VLOOKUP('Cursos Actuales'!$B66,'B.D. (Ocultar)'!$B$4:$M$554,4,FALSE)</f>
        <v>Javier Benitez</v>
      </c>
      <c r="D66" s="48" t="str">
        <f>VLOOKUP('Cursos Actuales'!$B66,'B.D. (Ocultar)'!$B$4:$M$554,6,FALSE)</f>
        <v>Desarrollo Personal</v>
      </c>
      <c r="E66" s="48" t="str">
        <f>VLOOKUP('Cursos Actuales'!$B66,'B.D. (Ocultar)'!$B$4:$M$554,7,FALSE)</f>
        <v>Bienestar</v>
      </c>
      <c r="F66" s="48">
        <f>VLOOKUP('Cursos Actuales'!$B66,'B.D. (Ocultar)'!$B$4:$M$554,11,FALSE)</f>
        <v>2020</v>
      </c>
      <c r="G66" s="49" t="str">
        <f>VLOOKUP('Cursos Actuales'!$B66,'B.D. (Ocultar)'!$B$4:$M$888,10,FALSE)</f>
        <v>No</v>
      </c>
      <c r="H66" s="49" t="str">
        <f>VLOOKUP('Cursos Actuales'!$B66,'B.D. (Ocultar)'!$B$4:$M$554,9,FALSE)</f>
        <v>1h 26m</v>
      </c>
      <c r="I66" s="50">
        <v>5.9722222222222225E-2</v>
      </c>
      <c r="J66" s="49" t="str">
        <f>VLOOKUP('Cursos Actuales'!$B66,'B.D. (Ocultar)'!$B$4:$M$554,12,FALSE)</f>
        <v>Intermedio</v>
      </c>
      <c r="K66" s="51" t="s">
        <v>1482</v>
      </c>
      <c r="L66" s="52" t="str">
        <f>VLOOKUP(B66,'B.D. (Ocultar)'!$B$4:$N$584,13,FALSE)</f>
        <v>SI</v>
      </c>
      <c r="M66" s="53"/>
      <c r="N66" s="54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</row>
    <row r="67" spans="1:26" ht="15.75" customHeight="1">
      <c r="A67" s="46">
        <v>64</v>
      </c>
      <c r="B67" s="47" t="s">
        <v>1206</v>
      </c>
      <c r="C67" s="48" t="str">
        <f>VLOOKUP('Cursos Actuales'!$B67,'B.D. (Ocultar)'!$B$4:$M$554,4,FALSE)</f>
        <v>Javier Benitez</v>
      </c>
      <c r="D67" s="48" t="str">
        <f>VLOOKUP('Cursos Actuales'!$B67,'B.D. (Ocultar)'!$B$4:$M$554,6,FALSE)</f>
        <v>Desarrollo Personal</v>
      </c>
      <c r="E67" s="48" t="str">
        <f>VLOOKUP('Cursos Actuales'!$B67,'B.D. (Ocultar)'!$B$4:$M$554,7,FALSE)</f>
        <v>Bienestar</v>
      </c>
      <c r="F67" s="48">
        <f>VLOOKUP('Cursos Actuales'!$B67,'B.D. (Ocultar)'!$B$4:$M$554,11,FALSE)</f>
        <v>2020</v>
      </c>
      <c r="G67" s="49" t="str">
        <f>VLOOKUP('Cursos Actuales'!$B67,'B.D. (Ocultar)'!$B$4:$M$888,10,FALSE)</f>
        <v>No</v>
      </c>
      <c r="H67" s="49" t="str">
        <f>VLOOKUP('Cursos Actuales'!$B67,'B.D. (Ocultar)'!$B$4:$M$554,9,FALSE)</f>
        <v>1h 02</v>
      </c>
      <c r="I67" s="50">
        <v>4.3055555555555555E-2</v>
      </c>
      <c r="J67" s="49" t="str">
        <f>VLOOKUP('Cursos Actuales'!$B67,'B.D. (Ocultar)'!$B$4:$M$554,12,FALSE)</f>
        <v>Intermedio</v>
      </c>
      <c r="K67" s="51" t="s">
        <v>1483</v>
      </c>
      <c r="L67" s="52" t="str">
        <f>VLOOKUP(B67,'B.D. (Ocultar)'!$B$4:$N$584,13,FALSE)</f>
        <v>SI</v>
      </c>
      <c r="M67" s="53"/>
      <c r="N67" s="54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</row>
    <row r="68" spans="1:26" ht="15.75" customHeight="1">
      <c r="A68" s="46">
        <v>65</v>
      </c>
      <c r="B68" s="47" t="s">
        <v>1165</v>
      </c>
      <c r="C68" s="48" t="str">
        <f>VLOOKUP('Cursos Actuales'!$B68,'B.D. (Ocultar)'!$B$4:$M$554,4,FALSE)</f>
        <v>Javier Benitez</v>
      </c>
      <c r="D68" s="48" t="str">
        <f>VLOOKUP('Cursos Actuales'!$B68,'B.D. (Ocultar)'!$B$4:$M$554,6,FALSE)</f>
        <v>Desarrollo Personal</v>
      </c>
      <c r="E68" s="48" t="str">
        <f>VLOOKUP('Cursos Actuales'!$B68,'B.D. (Ocultar)'!$B$4:$M$554,7,FALSE)</f>
        <v>Bienestar</v>
      </c>
      <c r="F68" s="48">
        <f>VLOOKUP('Cursos Actuales'!$B68,'B.D. (Ocultar)'!$B$4:$M$554,11,FALSE)</f>
        <v>2020</v>
      </c>
      <c r="G68" s="49" t="str">
        <f>VLOOKUP('Cursos Actuales'!$B68,'B.D. (Ocultar)'!$B$4:$M$888,10,FALSE)</f>
        <v>No</v>
      </c>
      <c r="H68" s="49" t="str">
        <f>VLOOKUP('Cursos Actuales'!$B68,'B.D. (Ocultar)'!$B$4:$M$554,9,FALSE)</f>
        <v>1h 5m</v>
      </c>
      <c r="I68" s="50">
        <v>4.5138888888888888E-2</v>
      </c>
      <c r="J68" s="49" t="str">
        <f>VLOOKUP('Cursos Actuales'!$B68,'B.D. (Ocultar)'!$B$4:$M$554,12,FALSE)</f>
        <v>Intermedio</v>
      </c>
      <c r="K68" s="51" t="s">
        <v>1484</v>
      </c>
      <c r="L68" s="52" t="str">
        <f>VLOOKUP(B68,'B.D. (Ocultar)'!$B$4:$N$584,13,FALSE)</f>
        <v>SI</v>
      </c>
      <c r="M68" s="53"/>
      <c r="N68" s="54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</row>
    <row r="69" spans="1:26" ht="15.75" customHeight="1">
      <c r="A69" s="46">
        <v>66</v>
      </c>
      <c r="B69" s="47" t="s">
        <v>1198</v>
      </c>
      <c r="C69" s="48" t="str">
        <f>VLOOKUP('Cursos Actuales'!$B69,'B.D. (Ocultar)'!$B$4:$M$554,4,FALSE)</f>
        <v>Javier Benitez</v>
      </c>
      <c r="D69" s="48" t="str">
        <f>VLOOKUP('Cursos Actuales'!$B69,'B.D. (Ocultar)'!$B$4:$M$554,6,FALSE)</f>
        <v>Desarrollo Personal</v>
      </c>
      <c r="E69" s="48" t="str">
        <f>VLOOKUP('Cursos Actuales'!$B69,'B.D. (Ocultar)'!$B$4:$M$554,7,FALSE)</f>
        <v>Bienestar</v>
      </c>
      <c r="F69" s="48">
        <f>VLOOKUP('Cursos Actuales'!$B69,'B.D. (Ocultar)'!$B$4:$M$554,11,FALSE)</f>
        <v>2020</v>
      </c>
      <c r="G69" s="49" t="str">
        <f>VLOOKUP('Cursos Actuales'!$B69,'B.D. (Ocultar)'!$B$4:$M$888,10,FALSE)</f>
        <v>No</v>
      </c>
      <c r="H69" s="49" t="str">
        <f>VLOOKUP('Cursos Actuales'!$B69,'B.D. (Ocultar)'!$B$4:$M$554,9,FALSE)</f>
        <v>1h19m</v>
      </c>
      <c r="I69" s="50">
        <v>5.486111111111111E-2</v>
      </c>
      <c r="J69" s="49" t="str">
        <f>VLOOKUP('Cursos Actuales'!$B69,'B.D. (Ocultar)'!$B$4:$M$554,12,FALSE)</f>
        <v>Intermedio</v>
      </c>
      <c r="K69" s="51" t="s">
        <v>1485</v>
      </c>
      <c r="L69" s="52" t="str">
        <f>VLOOKUP(B69,'B.D. (Ocultar)'!$B$4:$N$584,13,FALSE)</f>
        <v>SI</v>
      </c>
      <c r="M69" s="53"/>
      <c r="N69" s="54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</row>
    <row r="70" spans="1:26" ht="15.75" customHeight="1">
      <c r="A70" s="46">
        <v>67</v>
      </c>
      <c r="B70" s="47" t="s">
        <v>1187</v>
      </c>
      <c r="C70" s="48" t="str">
        <f>VLOOKUP('Cursos Actuales'!$B70,'B.D. (Ocultar)'!$B$4:$M$554,4,FALSE)</f>
        <v>Javier Benitez</v>
      </c>
      <c r="D70" s="48" t="str">
        <f>VLOOKUP('Cursos Actuales'!$B70,'B.D. (Ocultar)'!$B$4:$M$554,6,FALSE)</f>
        <v>Desarrollo Personal</v>
      </c>
      <c r="E70" s="48" t="str">
        <f>VLOOKUP('Cursos Actuales'!$B70,'B.D. (Ocultar)'!$B$4:$M$554,7,FALSE)</f>
        <v>Bienestar</v>
      </c>
      <c r="F70" s="48">
        <f>VLOOKUP('Cursos Actuales'!$B70,'B.D. (Ocultar)'!$B$4:$M$554,11,FALSE)</f>
        <v>2020</v>
      </c>
      <c r="G70" s="49" t="str">
        <f>VLOOKUP('Cursos Actuales'!$B70,'B.D. (Ocultar)'!$B$4:$M$888,10,FALSE)</f>
        <v>No</v>
      </c>
      <c r="H70" s="49" t="str">
        <f>VLOOKUP('Cursos Actuales'!$B70,'B.D. (Ocultar)'!$B$4:$M$554,9,FALSE)</f>
        <v>1h 24m</v>
      </c>
      <c r="I70" s="50">
        <v>5.8333333333333334E-2</v>
      </c>
      <c r="J70" s="49" t="str">
        <f>VLOOKUP('Cursos Actuales'!$B70,'B.D. (Ocultar)'!$B$4:$M$554,12,FALSE)</f>
        <v>Intermedio</v>
      </c>
      <c r="K70" s="51" t="s">
        <v>1486</v>
      </c>
      <c r="L70" s="52" t="str">
        <f>VLOOKUP(B70,'B.D. (Ocultar)'!$B$4:$N$584,13,FALSE)</f>
        <v>SI</v>
      </c>
      <c r="M70" s="53"/>
      <c r="N70" s="54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</row>
    <row r="71" spans="1:26" ht="15.75" customHeight="1">
      <c r="A71" s="46">
        <v>68</v>
      </c>
      <c r="B71" s="47" t="s">
        <v>1184</v>
      </c>
      <c r="C71" s="48" t="str">
        <f>VLOOKUP('Cursos Actuales'!$B71,'B.D. (Ocultar)'!$B$4:$M$554,4,FALSE)</f>
        <v>Salvador del Solar</v>
      </c>
      <c r="D71" s="48" t="str">
        <f>VLOOKUP('Cursos Actuales'!$B71,'B.D. (Ocultar)'!$B$4:$M$554,6,FALSE)</f>
        <v>Mastertalk</v>
      </c>
      <c r="E71" s="48" t="str">
        <f>VLOOKUP('Cursos Actuales'!$B71,'B.D. (Ocultar)'!$B$4:$M$554,7,FALSE)</f>
        <v>No Aplica</v>
      </c>
      <c r="F71" s="48">
        <f>VLOOKUP('Cursos Actuales'!$B71,'B.D. (Ocultar)'!$B$4:$M$554,11,FALSE)</f>
        <v>2020</v>
      </c>
      <c r="G71" s="49" t="str">
        <f>VLOOKUP('Cursos Actuales'!$B71,'B.D. (Ocultar)'!$B$4:$M$888,10,FALSE)</f>
        <v>No</v>
      </c>
      <c r="H71" s="49" t="str">
        <f>VLOOKUP('Cursos Actuales'!$B71,'B.D. (Ocultar)'!$B$4:$M$554,9,FALSE)</f>
        <v>1h 38m</v>
      </c>
      <c r="I71" s="50">
        <v>6.805555555555555E-2</v>
      </c>
      <c r="J71" s="49" t="str">
        <f>VLOOKUP('Cursos Actuales'!$B71,'B.D. (Ocultar)'!$B$4:$M$554,12,FALSE)</f>
        <v>No aplica</v>
      </c>
      <c r="K71" s="51" t="s">
        <v>1487</v>
      </c>
      <c r="L71" s="52" t="str">
        <f>VLOOKUP(B71,'B.D. (Ocultar)'!$B$4:$N$584,13,FALSE)</f>
        <v>SI</v>
      </c>
      <c r="M71" s="53"/>
      <c r="N71" s="57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</row>
    <row r="72" spans="1:26" ht="15.75" customHeight="1">
      <c r="A72" s="46">
        <v>69</v>
      </c>
      <c r="B72" s="47" t="s">
        <v>1193</v>
      </c>
      <c r="C72" s="48" t="str">
        <f>VLOOKUP('Cursos Actuales'!$B72,'B.D. (Ocultar)'!$B$4:$M$554,4,FALSE)</f>
        <v>Cecilia Tait</v>
      </c>
      <c r="D72" s="48" t="str">
        <f>VLOOKUP('Cursos Actuales'!$B72,'B.D. (Ocultar)'!$B$4:$M$554,6,FALSE)</f>
        <v>Mastertalk</v>
      </c>
      <c r="E72" s="48" t="str">
        <f>VLOOKUP('Cursos Actuales'!$B72,'B.D. (Ocultar)'!$B$4:$M$554,7,FALSE)</f>
        <v>No Aplica</v>
      </c>
      <c r="F72" s="48">
        <f>VLOOKUP('Cursos Actuales'!$B72,'B.D. (Ocultar)'!$B$4:$M$554,11,FALSE)</f>
        <v>2020</v>
      </c>
      <c r="G72" s="49" t="str">
        <f>VLOOKUP('Cursos Actuales'!$B72,'B.D. (Ocultar)'!$B$4:$M$888,10,FALSE)</f>
        <v>No</v>
      </c>
      <c r="H72" s="49" t="str">
        <f>VLOOKUP('Cursos Actuales'!$B72,'B.D. (Ocultar)'!$B$4:$M$554,9,FALSE)</f>
        <v>1h 49m</v>
      </c>
      <c r="I72" s="50">
        <v>7.5694444444444439E-2</v>
      </c>
      <c r="J72" s="49" t="str">
        <f>VLOOKUP('Cursos Actuales'!$B72,'B.D. (Ocultar)'!$B$4:$M$554,12,FALSE)</f>
        <v>No aplica</v>
      </c>
      <c r="K72" s="51" t="s">
        <v>1488</v>
      </c>
      <c r="L72" s="52" t="str">
        <f>VLOOKUP(B72,'B.D. (Ocultar)'!$B$4:$N$584,13,FALSE)</f>
        <v>SI</v>
      </c>
      <c r="M72" s="53"/>
      <c r="N72" s="57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</row>
    <row r="73" spans="1:26" ht="15.75" customHeight="1">
      <c r="A73" s="46">
        <v>70</v>
      </c>
      <c r="B73" s="47" t="s">
        <v>1181</v>
      </c>
      <c r="C73" s="48" t="str">
        <f>VLOOKUP('Cursos Actuales'!$B73,'B.D. (Ocultar)'!$B$4:$M$554,4,FALSE)</f>
        <v>Mateo Garrido-Lecca</v>
      </c>
      <c r="D73" s="48" t="str">
        <f>VLOOKUP('Cursos Actuales'!$B73,'B.D. (Ocultar)'!$B$4:$M$554,6,FALSE)</f>
        <v>Mastertalk</v>
      </c>
      <c r="E73" s="48" t="str">
        <f>VLOOKUP('Cursos Actuales'!$B73,'B.D. (Ocultar)'!$B$4:$M$554,7,FALSE)</f>
        <v>No Aplica</v>
      </c>
      <c r="F73" s="48">
        <f>VLOOKUP('Cursos Actuales'!$B73,'B.D. (Ocultar)'!$B$4:$M$554,11,FALSE)</f>
        <v>2020</v>
      </c>
      <c r="G73" s="49" t="str">
        <f>VLOOKUP('Cursos Actuales'!$B73,'B.D. (Ocultar)'!$B$4:$M$888,10,FALSE)</f>
        <v>No</v>
      </c>
      <c r="H73" s="49" t="str">
        <f>VLOOKUP('Cursos Actuales'!$B73,'B.D. (Ocultar)'!$B$4:$M$554,9,FALSE)</f>
        <v>2h 15</v>
      </c>
      <c r="I73" s="50">
        <v>9.375E-2</v>
      </c>
      <c r="J73" s="49" t="str">
        <f>VLOOKUP('Cursos Actuales'!$B73,'B.D. (Ocultar)'!$B$4:$M$554,12,FALSE)</f>
        <v>No aplica</v>
      </c>
      <c r="K73" s="51" t="s">
        <v>1489</v>
      </c>
      <c r="L73" s="52" t="str">
        <f>VLOOKUP(B73,'B.D. (Ocultar)'!$B$4:$N$584,13,FALSE)</f>
        <v>SI</v>
      </c>
      <c r="M73" s="61"/>
      <c r="N73" s="61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</row>
    <row r="74" spans="1:26" ht="15.75" customHeight="1">
      <c r="A74" s="46">
        <v>71</v>
      </c>
      <c r="B74" s="47" t="s">
        <v>1168</v>
      </c>
      <c r="C74" s="48" t="str">
        <f>VLOOKUP('Cursos Actuales'!$B74,'B.D. (Ocultar)'!$B$4:$M$554,4,FALSE)</f>
        <v>Sofía Mulanovich</v>
      </c>
      <c r="D74" s="48" t="str">
        <f>VLOOKUP('Cursos Actuales'!$B74,'B.D. (Ocultar)'!$B$4:$M$554,6,FALSE)</f>
        <v>Mastertalk</v>
      </c>
      <c r="E74" s="48" t="str">
        <f>VLOOKUP('Cursos Actuales'!$B74,'B.D. (Ocultar)'!$B$4:$M$554,7,FALSE)</f>
        <v>No Aplica</v>
      </c>
      <c r="F74" s="48">
        <f>VLOOKUP('Cursos Actuales'!$B74,'B.D. (Ocultar)'!$B$4:$M$554,11,FALSE)</f>
        <v>2020</v>
      </c>
      <c r="G74" s="49" t="str">
        <f>VLOOKUP('Cursos Actuales'!$B74,'B.D. (Ocultar)'!$B$4:$M$888,10,FALSE)</f>
        <v>No</v>
      </c>
      <c r="H74" s="49" t="str">
        <f>VLOOKUP('Cursos Actuales'!$B74,'B.D. (Ocultar)'!$B$4:$M$554,9,FALSE)</f>
        <v>1h 10m</v>
      </c>
      <c r="I74" s="50">
        <v>4.8611111111111112E-2</v>
      </c>
      <c r="J74" s="49" t="str">
        <f>VLOOKUP('Cursos Actuales'!$B74,'B.D. (Ocultar)'!$B$4:$M$554,12,FALSE)</f>
        <v>No aplica</v>
      </c>
      <c r="K74" s="51" t="s">
        <v>1490</v>
      </c>
      <c r="L74" s="52" t="str">
        <f>VLOOKUP(B74,'B.D. (Ocultar)'!$B$4:$N$584,13,FALSE)</f>
        <v>SI</v>
      </c>
      <c r="M74" s="61"/>
      <c r="N74" s="61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</row>
    <row r="75" spans="1:26" ht="15.75" customHeight="1">
      <c r="A75" s="46">
        <v>72</v>
      </c>
      <c r="B75" s="47" t="s">
        <v>1179</v>
      </c>
      <c r="C75" s="48" t="str">
        <f>VLOOKUP('Cursos Actuales'!$B75,'B.D. (Ocultar)'!$B$4:$M$554,4,FALSE)</f>
        <v>Miguel Valladares</v>
      </c>
      <c r="D75" s="48" t="str">
        <f>VLOOKUP('Cursos Actuales'!$B75,'B.D. (Ocultar)'!$B$4:$M$554,6,FALSE)</f>
        <v>Mastertalk</v>
      </c>
      <c r="E75" s="48" t="str">
        <f>VLOOKUP('Cursos Actuales'!$B75,'B.D. (Ocultar)'!$B$4:$M$554,7,FALSE)</f>
        <v>No Aplica</v>
      </c>
      <c r="F75" s="48">
        <f>VLOOKUP('Cursos Actuales'!$B75,'B.D. (Ocultar)'!$B$4:$M$554,11,FALSE)</f>
        <v>2020</v>
      </c>
      <c r="G75" s="49" t="str">
        <f>VLOOKUP('Cursos Actuales'!$B75,'B.D. (Ocultar)'!$B$4:$M$888,10,FALSE)</f>
        <v>No</v>
      </c>
      <c r="H75" s="49" t="str">
        <f>VLOOKUP('Cursos Actuales'!$B75,'B.D. (Ocultar)'!$B$4:$M$554,9,FALSE)</f>
        <v>1h 30m</v>
      </c>
      <c r="I75" s="50">
        <v>6.25E-2</v>
      </c>
      <c r="J75" s="49" t="str">
        <f>VLOOKUP('Cursos Actuales'!$B75,'B.D. (Ocultar)'!$B$4:$M$554,12,FALSE)</f>
        <v>No aplica</v>
      </c>
      <c r="K75" s="51" t="s">
        <v>1491</v>
      </c>
      <c r="L75" s="52" t="str">
        <f>VLOOKUP(B75,'B.D. (Ocultar)'!$B$4:$N$584,13,FALSE)</f>
        <v>SI</v>
      </c>
      <c r="M75" s="61"/>
      <c r="N75" s="61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</row>
    <row r="76" spans="1:26" ht="15.75" customHeight="1">
      <c r="A76" s="46">
        <v>73</v>
      </c>
      <c r="B76" s="47" t="s">
        <v>1173</v>
      </c>
      <c r="C76" s="48" t="str">
        <f>VLOOKUP('Cursos Actuales'!$B76,'B.D. (Ocultar)'!$B$4:$M$554,4,FALSE)</f>
        <v>Vania Masías</v>
      </c>
      <c r="D76" s="48" t="str">
        <f>VLOOKUP('Cursos Actuales'!$B76,'B.D. (Ocultar)'!$B$4:$M$554,6,FALSE)</f>
        <v>Mastertalk</v>
      </c>
      <c r="E76" s="48" t="str">
        <f>VLOOKUP('Cursos Actuales'!$B76,'B.D. (Ocultar)'!$B$4:$M$554,7,FALSE)</f>
        <v>No Aplica</v>
      </c>
      <c r="F76" s="48">
        <f>VLOOKUP('Cursos Actuales'!$B76,'B.D. (Ocultar)'!$B$4:$M$554,11,FALSE)</f>
        <v>2020</v>
      </c>
      <c r="G76" s="49" t="str">
        <f>VLOOKUP('Cursos Actuales'!$B76,'B.D. (Ocultar)'!$B$4:$M$888,10,FALSE)</f>
        <v>No</v>
      </c>
      <c r="H76" s="49" t="str">
        <f>VLOOKUP('Cursos Actuales'!$B76,'B.D. (Ocultar)'!$B$4:$M$554,9,FALSE)</f>
        <v>2h 24m</v>
      </c>
      <c r="I76" s="50">
        <v>0.1</v>
      </c>
      <c r="J76" s="49" t="str">
        <f>VLOOKUP('Cursos Actuales'!$B76,'B.D. (Ocultar)'!$B$4:$M$554,12,FALSE)</f>
        <v>No aplica</v>
      </c>
      <c r="K76" s="51" t="s">
        <v>1492</v>
      </c>
      <c r="L76" s="52" t="str">
        <f>VLOOKUP(B76,'B.D. (Ocultar)'!$B$4:$N$584,13,FALSE)</f>
        <v>SI</v>
      </c>
      <c r="M76" s="61"/>
      <c r="N76" s="61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</row>
    <row r="77" spans="1:26" ht="15.75" customHeight="1">
      <c r="A77" s="46">
        <v>74</v>
      </c>
      <c r="B77" s="58" t="s">
        <v>1197</v>
      </c>
      <c r="C77" s="48" t="str">
        <f>VLOOKUP('Cursos Actuales'!$B77,'B.D. (Ocultar)'!$B$4:$M$554,4,FALSE)</f>
        <v>Luciana Olivares</v>
      </c>
      <c r="D77" s="48" t="str">
        <f>VLOOKUP('Cursos Actuales'!$B77,'B.D. (Ocultar)'!$B$4:$M$554,6,FALSE)</f>
        <v>Mastertalk</v>
      </c>
      <c r="E77" s="48" t="str">
        <f>VLOOKUP('Cursos Actuales'!$B77,'B.D. (Ocultar)'!$B$4:$M$554,7,FALSE)</f>
        <v>No Aplica</v>
      </c>
      <c r="F77" s="48">
        <f>VLOOKUP('Cursos Actuales'!$B77,'B.D. (Ocultar)'!$B$4:$M$554,11,FALSE)</f>
        <v>2020</v>
      </c>
      <c r="G77" s="49" t="str">
        <f>VLOOKUP('Cursos Actuales'!$B77,'B.D. (Ocultar)'!$B$4:$M$888,10,FALSE)</f>
        <v>No</v>
      </c>
      <c r="H77" s="49" t="str">
        <f>VLOOKUP('Cursos Actuales'!$B77,'B.D. (Ocultar)'!$B$4:$M$554,9,FALSE)</f>
        <v>1h 22m</v>
      </c>
      <c r="I77" s="50">
        <v>5.6944444444444443E-2</v>
      </c>
      <c r="J77" s="49" t="str">
        <f>VLOOKUP('Cursos Actuales'!$B77,'B.D. (Ocultar)'!$B$4:$M$554,12,FALSE)</f>
        <v>No aplica</v>
      </c>
      <c r="K77" s="51" t="s">
        <v>1493</v>
      </c>
      <c r="L77" s="52" t="str">
        <f>VLOOKUP(B77,'B.D. (Ocultar)'!$B$4:$N$584,13,FALSE)</f>
        <v>SI</v>
      </c>
      <c r="M77" s="61"/>
      <c r="N77" s="61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</row>
    <row r="78" spans="1:26" ht="15.75" customHeight="1">
      <c r="A78" s="46">
        <v>75</v>
      </c>
      <c r="B78" s="58" t="s">
        <v>1188</v>
      </c>
      <c r="C78" s="48" t="str">
        <f>VLOOKUP('Cursos Actuales'!$B78,'B.D. (Ocultar)'!$B$4:$M$554,4,FALSE)</f>
        <v>Diego Rodriguez</v>
      </c>
      <c r="D78" s="48" t="str">
        <f>VLOOKUP('Cursos Actuales'!$B78,'B.D. (Ocultar)'!$B$4:$M$554,6,FALSE)</f>
        <v>Mastertalk</v>
      </c>
      <c r="E78" s="48" t="str">
        <f>VLOOKUP('Cursos Actuales'!$B78,'B.D. (Ocultar)'!$B$4:$M$554,7,FALSE)</f>
        <v>No Aplica</v>
      </c>
      <c r="F78" s="48">
        <f>VLOOKUP('Cursos Actuales'!$B78,'B.D. (Ocultar)'!$B$4:$M$554,11,FALSE)</f>
        <v>2020</v>
      </c>
      <c r="G78" s="49" t="str">
        <f>VLOOKUP('Cursos Actuales'!$B78,'B.D. (Ocultar)'!$B$4:$M$888,10,FALSE)</f>
        <v>No</v>
      </c>
      <c r="H78" s="49" t="str">
        <f>VLOOKUP('Cursos Actuales'!$B78,'B.D. (Ocultar)'!$B$4:$M$554,9,FALSE)</f>
        <v>1h 22m</v>
      </c>
      <c r="I78" s="50">
        <v>5.6944444444444443E-2</v>
      </c>
      <c r="J78" s="49" t="str">
        <f>VLOOKUP('Cursos Actuales'!$B78,'B.D. (Ocultar)'!$B$4:$M$554,12,FALSE)</f>
        <v>No aplica</v>
      </c>
      <c r="K78" s="51" t="s">
        <v>1494</v>
      </c>
      <c r="L78" s="52" t="str">
        <f>VLOOKUP(B78,'B.D. (Ocultar)'!$B$4:$N$584,13,FALSE)</f>
        <v>SI</v>
      </c>
      <c r="M78" s="61"/>
      <c r="N78" s="61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</row>
    <row r="79" spans="1:26" ht="15.75" customHeight="1">
      <c r="A79" s="46">
        <v>76</v>
      </c>
      <c r="B79" s="58" t="s">
        <v>1191</v>
      </c>
      <c r="C79" s="48" t="str">
        <f>VLOOKUP('Cursos Actuales'!$B79,'B.D. (Ocultar)'!$B$4:$M$554,4,FALSE)</f>
        <v>Martín Bedoya</v>
      </c>
      <c r="D79" s="48" t="str">
        <f>VLOOKUP('Cursos Actuales'!$B79,'B.D. (Ocultar)'!$B$4:$M$554,6,FALSE)</f>
        <v>Mastertalk</v>
      </c>
      <c r="E79" s="48" t="str">
        <f>VLOOKUP('Cursos Actuales'!$B79,'B.D. (Ocultar)'!$B$4:$M$554,7,FALSE)</f>
        <v>No Aplica</v>
      </c>
      <c r="F79" s="48">
        <f>VLOOKUP('Cursos Actuales'!$B79,'B.D. (Ocultar)'!$B$4:$M$554,11,FALSE)</f>
        <v>2020</v>
      </c>
      <c r="G79" s="49" t="str">
        <f>VLOOKUP('Cursos Actuales'!$B79,'B.D. (Ocultar)'!$B$4:$M$888,10,FALSE)</f>
        <v>No</v>
      </c>
      <c r="H79" s="49" t="str">
        <f>VLOOKUP('Cursos Actuales'!$B79,'B.D. (Ocultar)'!$B$4:$M$554,9,FALSE)</f>
        <v>1h 20m</v>
      </c>
      <c r="I79" s="50">
        <v>5.5555555555555552E-2</v>
      </c>
      <c r="J79" s="49" t="str">
        <f>VLOOKUP('Cursos Actuales'!$B79,'B.D. (Ocultar)'!$B$4:$M$554,12,FALSE)</f>
        <v>No aplica</v>
      </c>
      <c r="K79" s="51" t="s">
        <v>1495</v>
      </c>
      <c r="L79" s="52" t="str">
        <f>VLOOKUP(B79,'B.D. (Ocultar)'!$B$4:$N$584,13,FALSE)</f>
        <v>SI</v>
      </c>
      <c r="M79" s="61"/>
      <c r="N79" s="61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</row>
    <row r="80" spans="1:26" ht="15.75" customHeight="1">
      <c r="A80" s="46">
        <v>77</v>
      </c>
      <c r="B80" s="58" t="s">
        <v>1176</v>
      </c>
      <c r="C80" s="48" t="str">
        <f>VLOOKUP('Cursos Actuales'!$B80,'B.D. (Ocultar)'!$B$4:$M$554,4,FALSE)</f>
        <v>Samuel Sanchez</v>
      </c>
      <c r="D80" s="48" t="str">
        <f>VLOOKUP('Cursos Actuales'!$B80,'B.D. (Ocultar)'!$B$4:$M$554,6,FALSE)</f>
        <v>Mastertalk</v>
      </c>
      <c r="E80" s="48" t="str">
        <f>VLOOKUP('Cursos Actuales'!$B80,'B.D. (Ocultar)'!$B$4:$M$554,7,FALSE)</f>
        <v>No Aplica</v>
      </c>
      <c r="F80" s="48">
        <f>VLOOKUP('Cursos Actuales'!$B80,'B.D. (Ocultar)'!$B$4:$M$554,11,FALSE)</f>
        <v>2020</v>
      </c>
      <c r="G80" s="49" t="str">
        <f>VLOOKUP('Cursos Actuales'!$B80,'B.D. (Ocultar)'!$B$4:$M$888,10,FALSE)</f>
        <v>No</v>
      </c>
      <c r="H80" s="49" t="str">
        <f>VLOOKUP('Cursos Actuales'!$B80,'B.D. (Ocultar)'!$B$4:$M$554,9,FALSE)</f>
        <v>1h 11m</v>
      </c>
      <c r="I80" s="50">
        <v>4.9305555555555554E-2</v>
      </c>
      <c r="J80" s="49" t="str">
        <f>VLOOKUP('Cursos Actuales'!$B80,'B.D. (Ocultar)'!$B$4:$M$554,12,FALSE)</f>
        <v>No aplica</v>
      </c>
      <c r="K80" s="51" t="s">
        <v>1496</v>
      </c>
      <c r="L80" s="52" t="str">
        <f>VLOOKUP(B80,'B.D. (Ocultar)'!$B$4:$N$584,13,FALSE)</f>
        <v>SI</v>
      </c>
      <c r="M80" s="61"/>
      <c r="N80" s="61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</row>
    <row r="81" spans="1:26" ht="15.75" customHeight="1">
      <c r="A81" s="46">
        <v>78</v>
      </c>
      <c r="B81" s="47" t="s">
        <v>1149</v>
      </c>
      <c r="C81" s="48" t="str">
        <f>VLOOKUP('Cursos Actuales'!$B81,'B.D. (Ocultar)'!$B$4:$M$554,4,FALSE)</f>
        <v>Martín Vergara</v>
      </c>
      <c r="D81" s="48" t="str">
        <f>VLOOKUP('Cursos Actuales'!$B81,'B.D. (Ocultar)'!$B$4:$M$554,6,FALSE)</f>
        <v>Recursos humanos</v>
      </c>
      <c r="E81" s="48" t="str">
        <f>VLOOKUP('Cursos Actuales'!$B81,'B.D. (Ocultar)'!$B$4:$M$554,7,FALSE)</f>
        <v>RRHH Hard</v>
      </c>
      <c r="F81" s="48">
        <f>VLOOKUP('Cursos Actuales'!$B81,'B.D. (Ocultar)'!$B$4:$M$554,11,FALSE)</f>
        <v>2020</v>
      </c>
      <c r="G81" s="49" t="str">
        <f>VLOOKUP('Cursos Actuales'!$B81,'B.D. (Ocultar)'!$B$4:$M$888,10,FALSE)</f>
        <v>Sí</v>
      </c>
      <c r="H81" s="49" t="str">
        <f>VLOOKUP('Cursos Actuales'!$B81,'B.D. (Ocultar)'!$B$4:$M$554,9,FALSE)</f>
        <v>52m</v>
      </c>
      <c r="I81" s="50">
        <v>3.6111111111111108E-2</v>
      </c>
      <c r="J81" s="49" t="str">
        <f>VLOOKUP('Cursos Actuales'!$B81,'B.D. (Ocultar)'!$B$4:$M$554,12,FALSE)</f>
        <v>Básico</v>
      </c>
      <c r="K81" s="51" t="s">
        <v>1497</v>
      </c>
      <c r="L81" s="52" t="str">
        <f>VLOOKUP(B81,'B.D. (Ocultar)'!$B$4:$N$584,13,FALSE)</f>
        <v>SI</v>
      </c>
      <c r="M81" s="61"/>
      <c r="N81" s="61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</row>
    <row r="82" spans="1:26" ht="15.75" customHeight="1">
      <c r="A82" s="46">
        <v>79</v>
      </c>
      <c r="B82" s="60" t="s">
        <v>1152</v>
      </c>
      <c r="C82" s="48" t="str">
        <f>VLOOKUP('Cursos Actuales'!$B82,'B.D. (Ocultar)'!$B$4:$M$554,4,FALSE)</f>
        <v>Martín Vergara</v>
      </c>
      <c r="D82" s="48" t="str">
        <f>VLOOKUP('Cursos Actuales'!$B82,'B.D. (Ocultar)'!$B$4:$M$554,6,FALSE)</f>
        <v>Recursos humanos</v>
      </c>
      <c r="E82" s="48" t="str">
        <f>VLOOKUP('Cursos Actuales'!$B82,'B.D. (Ocultar)'!$B$4:$M$554,7,FALSE)</f>
        <v>RRHH Hard</v>
      </c>
      <c r="F82" s="48">
        <f>VLOOKUP('Cursos Actuales'!$B82,'B.D. (Ocultar)'!$B$4:$M$554,11,FALSE)</f>
        <v>2020</v>
      </c>
      <c r="G82" s="49" t="str">
        <f>VLOOKUP('Cursos Actuales'!$B82,'B.D. (Ocultar)'!$B$4:$M$888,10,FALSE)</f>
        <v>Sí</v>
      </c>
      <c r="H82" s="49" t="str">
        <f>VLOOKUP('Cursos Actuales'!$B82,'B.D. (Ocultar)'!$B$4:$M$554,9,FALSE)</f>
        <v>50m</v>
      </c>
      <c r="I82" s="50">
        <v>3.4722222222222224E-2</v>
      </c>
      <c r="J82" s="49" t="str">
        <f>VLOOKUP('Cursos Actuales'!$B82,'B.D. (Ocultar)'!$B$4:$M$554,12,FALSE)</f>
        <v>Intermedio</v>
      </c>
      <c r="K82" s="51" t="s">
        <v>1498</v>
      </c>
      <c r="L82" s="52" t="str">
        <f>VLOOKUP(B82,'B.D. (Ocultar)'!$B$4:$N$584,13,FALSE)</f>
        <v>SI</v>
      </c>
      <c r="M82" s="61"/>
      <c r="N82" s="54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</row>
    <row r="83" spans="1:26" ht="15.75" customHeight="1">
      <c r="A83" s="46">
        <v>80</v>
      </c>
      <c r="B83" s="58" t="s">
        <v>1153</v>
      </c>
      <c r="C83" s="48" t="str">
        <f>VLOOKUP('Cursos Actuales'!$B83,'B.D. (Ocultar)'!$B$4:$M$554,4,FALSE)</f>
        <v>Javier Benitez</v>
      </c>
      <c r="D83" s="48" t="str">
        <f>VLOOKUP('Cursos Actuales'!$B83,'B.D. (Ocultar)'!$B$4:$M$554,6,FALSE)</f>
        <v>Desarrollo Personal</v>
      </c>
      <c r="E83" s="48" t="str">
        <f>VLOOKUP('Cursos Actuales'!$B83,'B.D. (Ocultar)'!$B$4:$M$554,7,FALSE)</f>
        <v>Bienestar</v>
      </c>
      <c r="F83" s="48">
        <f>VLOOKUP('Cursos Actuales'!$B83,'B.D. (Ocultar)'!$B$4:$M$554,11,FALSE)</f>
        <v>2020</v>
      </c>
      <c r="G83" s="49" t="str">
        <f>VLOOKUP('Cursos Actuales'!$B83,'B.D. (Ocultar)'!$B$4:$M$888,10,FALSE)</f>
        <v>No</v>
      </c>
      <c r="H83" s="49" t="str">
        <f>VLOOKUP('Cursos Actuales'!$B83,'B.D. (Ocultar)'!$B$4:$M$554,9,FALSE)</f>
        <v>51m</v>
      </c>
      <c r="I83" s="50">
        <v>3.5416666666666666E-2</v>
      </c>
      <c r="J83" s="49" t="str">
        <f>VLOOKUP('Cursos Actuales'!$B83,'B.D. (Ocultar)'!$B$4:$M$554,12,FALSE)</f>
        <v>Intermedio</v>
      </c>
      <c r="K83" s="51" t="s">
        <v>1499</v>
      </c>
      <c r="L83" s="52" t="str">
        <f>VLOOKUP(B83,'B.D. (Ocultar)'!$B$4:$N$584,13,FALSE)</f>
        <v>SI</v>
      </c>
      <c r="M83" s="61"/>
      <c r="N83" s="54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</row>
    <row r="84" spans="1:26" ht="15.75" customHeight="1">
      <c r="A84" s="46">
        <v>81</v>
      </c>
      <c r="B84" s="58" t="s">
        <v>1154</v>
      </c>
      <c r="C84" s="48" t="str">
        <f>VLOOKUP('Cursos Actuales'!$B84,'B.D. (Ocultar)'!$B$4:$M$554,4,FALSE)</f>
        <v>Javier Benitez</v>
      </c>
      <c r="D84" s="48" t="str">
        <f>VLOOKUP('Cursos Actuales'!$B84,'B.D. (Ocultar)'!$B$4:$M$554,6,FALSE)</f>
        <v>Desarrollo Personal</v>
      </c>
      <c r="E84" s="48" t="str">
        <f>VLOOKUP('Cursos Actuales'!$B84,'B.D. (Ocultar)'!$B$4:$M$554,7,FALSE)</f>
        <v>Bienestar</v>
      </c>
      <c r="F84" s="48">
        <f>VLOOKUP('Cursos Actuales'!$B84,'B.D. (Ocultar)'!$B$4:$M$554,11,FALSE)</f>
        <v>2020</v>
      </c>
      <c r="G84" s="49" t="str">
        <f>VLOOKUP('Cursos Actuales'!$B84,'B.D. (Ocultar)'!$B$4:$M$888,10,FALSE)</f>
        <v>No</v>
      </c>
      <c r="H84" s="49" t="str">
        <f>VLOOKUP('Cursos Actuales'!$B84,'B.D. (Ocultar)'!$B$4:$M$554,9,FALSE)</f>
        <v>46m</v>
      </c>
      <c r="I84" s="50">
        <v>3.1944444444444442E-2</v>
      </c>
      <c r="J84" s="49" t="str">
        <f>VLOOKUP('Cursos Actuales'!$B84,'B.D. (Ocultar)'!$B$4:$M$554,12,FALSE)</f>
        <v>Intermedio</v>
      </c>
      <c r="K84" s="51" t="s">
        <v>1500</v>
      </c>
      <c r="L84" s="52" t="str">
        <f>VLOOKUP(B84,'B.D. (Ocultar)'!$B$4:$N$584,13,FALSE)</f>
        <v>SI</v>
      </c>
      <c r="M84" s="61"/>
      <c r="N84" s="54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</row>
    <row r="85" spans="1:26" ht="15.75" customHeight="1">
      <c r="A85" s="46">
        <v>82</v>
      </c>
      <c r="B85" s="58" t="s">
        <v>1155</v>
      </c>
      <c r="C85" s="48" t="str">
        <f>VLOOKUP('Cursos Actuales'!$B85,'B.D. (Ocultar)'!$B$4:$M$554,4,FALSE)</f>
        <v>Sergio Bazo</v>
      </c>
      <c r="D85" s="48" t="str">
        <f>VLOOKUP('Cursos Actuales'!$B85,'B.D. (Ocultar)'!$B$4:$M$554,6,FALSE)</f>
        <v>Microsof Office</v>
      </c>
      <c r="E85" s="48" t="str">
        <f>VLOOKUP('Cursos Actuales'!$B85,'B.D. (Ocultar)'!$B$4:$M$554,7,FALSE)</f>
        <v>Office</v>
      </c>
      <c r="F85" s="48">
        <f>VLOOKUP('Cursos Actuales'!$B85,'B.D. (Ocultar)'!$B$4:$M$554,11,FALSE)</f>
        <v>2020</v>
      </c>
      <c r="G85" s="49" t="str">
        <f>VLOOKUP('Cursos Actuales'!$B85,'B.D. (Ocultar)'!$B$4:$M$888,10,FALSE)</f>
        <v>Sí</v>
      </c>
      <c r="H85" s="49" t="str">
        <f>VLOOKUP('Cursos Actuales'!$B85,'B.D. (Ocultar)'!$B$4:$M$554,9,FALSE)</f>
        <v>1h 14m</v>
      </c>
      <c r="I85" s="50">
        <v>5.1388888888888887E-2</v>
      </c>
      <c r="J85" s="49" t="str">
        <f>VLOOKUP('Cursos Actuales'!$B85,'B.D. (Ocultar)'!$B$4:$M$554,12,FALSE)</f>
        <v>Básico - Intermedio</v>
      </c>
      <c r="K85" s="51" t="s">
        <v>1501</v>
      </c>
      <c r="L85" s="52" t="str">
        <f>VLOOKUP(B85,'B.D. (Ocultar)'!$B$4:$N$584,13,FALSE)</f>
        <v>SI</v>
      </c>
      <c r="M85" s="61"/>
      <c r="N85" s="61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</row>
    <row r="86" spans="1:26" ht="15.75" customHeight="1">
      <c r="A86" s="46">
        <v>83</v>
      </c>
      <c r="B86" s="58" t="s">
        <v>1157</v>
      </c>
      <c r="C86" s="48" t="str">
        <f>VLOOKUP('Cursos Actuales'!$B86,'B.D. (Ocultar)'!$B$4:$M$554,4,FALSE)</f>
        <v>Javier Benitez</v>
      </c>
      <c r="D86" s="48" t="str">
        <f>VLOOKUP('Cursos Actuales'!$B86,'B.D. (Ocultar)'!$B$4:$M$554,6,FALSE)</f>
        <v>Desarrollo Personal</v>
      </c>
      <c r="E86" s="48" t="str">
        <f>VLOOKUP('Cursos Actuales'!$B86,'B.D. (Ocultar)'!$B$4:$M$554,7,FALSE)</f>
        <v>Bienestar</v>
      </c>
      <c r="F86" s="48">
        <f>VLOOKUP('Cursos Actuales'!$B86,'B.D. (Ocultar)'!$B$4:$M$554,11,FALSE)</f>
        <v>2020</v>
      </c>
      <c r="G86" s="49" t="str">
        <f>VLOOKUP('Cursos Actuales'!$B86,'B.D. (Ocultar)'!$B$4:$M$888,10,FALSE)</f>
        <v>No</v>
      </c>
      <c r="H86" s="49" t="str">
        <f>VLOOKUP('Cursos Actuales'!$B86,'B.D. (Ocultar)'!$B$4:$M$554,9,FALSE)</f>
        <v>1h 12m</v>
      </c>
      <c r="I86" s="50">
        <v>0.05</v>
      </c>
      <c r="J86" s="49" t="str">
        <f>VLOOKUP('Cursos Actuales'!$B86,'B.D. (Ocultar)'!$B$4:$M$554,12,FALSE)</f>
        <v>Intermedio</v>
      </c>
      <c r="K86" s="51" t="s">
        <v>1502</v>
      </c>
      <c r="L86" s="52" t="str">
        <f>VLOOKUP(B86,'B.D. (Ocultar)'!$B$4:$N$584,13,FALSE)</f>
        <v>SI</v>
      </c>
      <c r="M86" s="61"/>
      <c r="N86" s="54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</row>
    <row r="87" spans="1:26" ht="15.75" customHeight="1">
      <c r="A87" s="46">
        <v>84</v>
      </c>
      <c r="B87" s="58" t="s">
        <v>1159</v>
      </c>
      <c r="C87" s="48" t="str">
        <f>VLOOKUP('Cursos Actuales'!$B87,'B.D. (Ocultar)'!$B$4:$M$554,4,FALSE)</f>
        <v>Solangel Santiago</v>
      </c>
      <c r="D87" s="48" t="str">
        <f>VLOOKUP('Cursos Actuales'!$B87,'B.D. (Ocultar)'!$B$4:$M$554,6,FALSE)</f>
        <v>Desarrollo Personal</v>
      </c>
      <c r="E87" s="48" t="str">
        <f>VLOOKUP('Cursos Actuales'!$B87,'B.D. (Ocultar)'!$B$4:$M$554,7,FALSE)</f>
        <v>Bienestar</v>
      </c>
      <c r="F87" s="48">
        <f>VLOOKUP('Cursos Actuales'!$B87,'B.D. (Ocultar)'!$B$4:$M$554,11,FALSE)</f>
        <v>2020</v>
      </c>
      <c r="G87" s="49" t="str">
        <f>VLOOKUP('Cursos Actuales'!$B87,'B.D. (Ocultar)'!$B$4:$M$888,10,FALSE)</f>
        <v>No</v>
      </c>
      <c r="H87" s="49" t="str">
        <f>VLOOKUP('Cursos Actuales'!$B87,'B.D. (Ocultar)'!$B$4:$M$554,9,FALSE)</f>
        <v>1h 51m</v>
      </c>
      <c r="I87" s="50">
        <v>7.7083333333333337E-2</v>
      </c>
      <c r="J87" s="49" t="str">
        <f>VLOOKUP('Cursos Actuales'!$B87,'B.D. (Ocultar)'!$B$4:$M$554,12,FALSE)</f>
        <v>Intermedio</v>
      </c>
      <c r="K87" s="51" t="s">
        <v>1503</v>
      </c>
      <c r="L87" s="52" t="str">
        <f>VLOOKUP(B87,'B.D. (Ocultar)'!$B$4:$N$584,13,FALSE)</f>
        <v>SI</v>
      </c>
      <c r="M87" s="61"/>
      <c r="N87" s="54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</row>
    <row r="88" spans="1:26" ht="15.75" customHeight="1">
      <c r="A88" s="46">
        <v>85</v>
      </c>
      <c r="B88" s="58" t="s">
        <v>1161</v>
      </c>
      <c r="C88" s="48" t="str">
        <f>VLOOKUP('Cursos Actuales'!$B88,'B.D. (Ocultar)'!$B$4:$M$554,4,FALSE)</f>
        <v>Javier Benitez</v>
      </c>
      <c r="D88" s="48" t="str">
        <f>VLOOKUP('Cursos Actuales'!$B88,'B.D. (Ocultar)'!$B$4:$M$554,6,FALSE)</f>
        <v>Desarrollo Personal</v>
      </c>
      <c r="E88" s="48" t="str">
        <f>VLOOKUP('Cursos Actuales'!$B88,'B.D. (Ocultar)'!$B$4:$M$554,7,FALSE)</f>
        <v>Bienestar</v>
      </c>
      <c r="F88" s="48">
        <f>VLOOKUP('Cursos Actuales'!$B88,'B.D. (Ocultar)'!$B$4:$M$554,11,FALSE)</f>
        <v>2020</v>
      </c>
      <c r="G88" s="49" t="str">
        <f>VLOOKUP('Cursos Actuales'!$B88,'B.D. (Ocultar)'!$B$4:$M$888,10,FALSE)</f>
        <v>No</v>
      </c>
      <c r="H88" s="49" t="str">
        <f>VLOOKUP('Cursos Actuales'!$B88,'B.D. (Ocultar)'!$B$4:$M$554,9,FALSE)</f>
        <v>1h</v>
      </c>
      <c r="I88" s="50">
        <v>4.1666666666666664E-2</v>
      </c>
      <c r="J88" s="49" t="str">
        <f>VLOOKUP('Cursos Actuales'!$B88,'B.D. (Ocultar)'!$B$4:$M$554,12,FALSE)</f>
        <v>Intermedio</v>
      </c>
      <c r="K88" s="51" t="s">
        <v>1504</v>
      </c>
      <c r="L88" s="52" t="str">
        <f>VLOOKUP(B88,'B.D. (Ocultar)'!$B$4:$N$584,13,FALSE)</f>
        <v>SI</v>
      </c>
      <c r="M88" s="61"/>
      <c r="N88" s="54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</row>
    <row r="89" spans="1:26" ht="15.75" customHeight="1">
      <c r="A89" s="46">
        <v>86</v>
      </c>
      <c r="B89" s="58" t="s">
        <v>1140</v>
      </c>
      <c r="C89" s="48" t="str">
        <f>VLOOKUP('Cursos Actuales'!$B89,'B.D. (Ocultar)'!$B$4:$M$554,4,FALSE)</f>
        <v>Luciana Olivares</v>
      </c>
      <c r="D89" s="48" t="str">
        <f>VLOOKUP('Cursos Actuales'!$B89,'B.D. (Ocultar)'!$B$4:$M$554,6,FALSE)</f>
        <v>Marketing</v>
      </c>
      <c r="E89" s="48" t="str">
        <f>VLOOKUP('Cursos Actuales'!$B89,'B.D. (Ocultar)'!$B$4:$M$554,7,FALSE)</f>
        <v>Branding</v>
      </c>
      <c r="F89" s="48">
        <f>VLOOKUP('Cursos Actuales'!$B89,'B.D. (Ocultar)'!$B$4:$M$554,11,FALSE)</f>
        <v>2020</v>
      </c>
      <c r="G89" s="49" t="str">
        <f>VLOOKUP('Cursos Actuales'!$B89,'B.D. (Ocultar)'!$B$4:$M$888,10,FALSE)</f>
        <v>No</v>
      </c>
      <c r="H89" s="49" t="str">
        <f>VLOOKUP('Cursos Actuales'!$B89,'B.D. (Ocultar)'!$B$4:$M$554,9,FALSE)</f>
        <v>12 m</v>
      </c>
      <c r="I89" s="50">
        <v>8.3333333333333332E-3</v>
      </c>
      <c r="J89" s="49" t="str">
        <f>VLOOKUP('Cursos Actuales'!$B89,'B.D. (Ocultar)'!$B$4:$M$554,12,FALSE)</f>
        <v>Intermedio</v>
      </c>
      <c r="K89" s="51" t="s">
        <v>1505</v>
      </c>
      <c r="L89" s="52" t="str">
        <f>VLOOKUP(B89,'B.D. (Ocultar)'!$B$4:$N$584,13,FALSE)</f>
        <v>SI</v>
      </c>
      <c r="M89" s="53"/>
      <c r="N89" s="54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</row>
    <row r="90" spans="1:26" ht="15.75" customHeight="1">
      <c r="A90" s="46">
        <v>87</v>
      </c>
      <c r="B90" s="58" t="s">
        <v>1142</v>
      </c>
      <c r="C90" s="48" t="str">
        <f>VLOOKUP('Cursos Actuales'!$B90,'B.D. (Ocultar)'!$B$4:$M$554,4,FALSE)</f>
        <v>Javier Benitez</v>
      </c>
      <c r="D90" s="48" t="str">
        <f>VLOOKUP('Cursos Actuales'!$B90,'B.D. (Ocultar)'!$B$4:$M$554,6,FALSE)</f>
        <v>Desarrollo Personal</v>
      </c>
      <c r="E90" s="48" t="str">
        <f>VLOOKUP('Cursos Actuales'!$B90,'B.D. (Ocultar)'!$B$4:$M$554,7,FALSE)</f>
        <v>Bienestar</v>
      </c>
      <c r="F90" s="48">
        <f>VLOOKUP('Cursos Actuales'!$B90,'B.D. (Ocultar)'!$B$4:$M$554,11,FALSE)</f>
        <v>2020</v>
      </c>
      <c r="G90" s="49" t="str">
        <f>VLOOKUP('Cursos Actuales'!$B90,'B.D. (Ocultar)'!$B$4:$M$888,10,FALSE)</f>
        <v>No</v>
      </c>
      <c r="H90" s="49" t="str">
        <f>VLOOKUP('Cursos Actuales'!$B90,'B.D. (Ocultar)'!$B$4:$M$554,9,FALSE)</f>
        <v>51 m</v>
      </c>
      <c r="I90" s="50">
        <v>3.5416666666666666E-2</v>
      </c>
      <c r="J90" s="49" t="str">
        <f>VLOOKUP('Cursos Actuales'!$B90,'B.D. (Ocultar)'!$B$4:$M$554,12,FALSE)</f>
        <v>Intermedio</v>
      </c>
      <c r="K90" s="51" t="s">
        <v>1506</v>
      </c>
      <c r="L90" s="52" t="str">
        <f>VLOOKUP(B90,'B.D. (Ocultar)'!$B$4:$N$584,13,FALSE)</f>
        <v>SI</v>
      </c>
      <c r="M90" s="53"/>
      <c r="N90" s="54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</row>
    <row r="91" spans="1:26" ht="15.75" customHeight="1">
      <c r="A91" s="46">
        <v>88</v>
      </c>
      <c r="B91" s="58" t="s">
        <v>1145</v>
      </c>
      <c r="C91" s="48" t="str">
        <f>VLOOKUP('Cursos Actuales'!$B91,'B.D. (Ocultar)'!$B$4:$M$554,4,FALSE)</f>
        <v>Javier Benitez</v>
      </c>
      <c r="D91" s="48" t="str">
        <f>VLOOKUP('Cursos Actuales'!$B91,'B.D. (Ocultar)'!$B$4:$M$554,6,FALSE)</f>
        <v>Desarrollo Personal</v>
      </c>
      <c r="E91" s="48" t="str">
        <f>VLOOKUP('Cursos Actuales'!$B91,'B.D. (Ocultar)'!$B$4:$M$554,7,FALSE)</f>
        <v>Bienestar</v>
      </c>
      <c r="F91" s="48">
        <f>VLOOKUP('Cursos Actuales'!$B91,'B.D. (Ocultar)'!$B$4:$M$554,11,FALSE)</f>
        <v>2020</v>
      </c>
      <c r="G91" s="49" t="str">
        <f>VLOOKUP('Cursos Actuales'!$B91,'B.D. (Ocultar)'!$B$4:$M$888,10,FALSE)</f>
        <v>No</v>
      </c>
      <c r="H91" s="49" t="str">
        <f>VLOOKUP('Cursos Actuales'!$B91,'B.D. (Ocultar)'!$B$4:$M$554,9,FALSE)</f>
        <v>52 m</v>
      </c>
      <c r="I91" s="50">
        <v>3.6111111111111108E-2</v>
      </c>
      <c r="J91" s="49" t="str">
        <f>VLOOKUP('Cursos Actuales'!$B91,'B.D. (Ocultar)'!$B$4:$M$554,12,FALSE)</f>
        <v>Intermedio</v>
      </c>
      <c r="K91" s="51" t="s">
        <v>1507</v>
      </c>
      <c r="L91" s="52" t="str">
        <f>VLOOKUP(B91,'B.D. (Ocultar)'!$B$4:$N$584,13,FALSE)</f>
        <v>SI</v>
      </c>
      <c r="M91" s="61"/>
      <c r="N91" s="54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</row>
    <row r="92" spans="1:26" ht="15.75" customHeight="1">
      <c r="A92" s="46">
        <v>89</v>
      </c>
      <c r="B92" s="58" t="s">
        <v>1166</v>
      </c>
      <c r="C92" s="48" t="str">
        <f>VLOOKUP('Cursos Actuales'!$B92,'B.D. (Ocultar)'!$B$4:$M$554,4,FALSE)</f>
        <v>Javier Benitez</v>
      </c>
      <c r="D92" s="48" t="str">
        <f>VLOOKUP('Cursos Actuales'!$B92,'B.D. (Ocultar)'!$B$4:$M$554,6,FALSE)</f>
        <v>Desarrollo Personal</v>
      </c>
      <c r="E92" s="48" t="str">
        <f>VLOOKUP('Cursos Actuales'!$B92,'B.D. (Ocultar)'!$B$4:$M$554,7,FALSE)</f>
        <v>Bienestar</v>
      </c>
      <c r="F92" s="48">
        <f>VLOOKUP('Cursos Actuales'!$B92,'B.D. (Ocultar)'!$B$4:$M$554,11,FALSE)</f>
        <v>2020</v>
      </c>
      <c r="G92" s="49" t="str">
        <f>VLOOKUP('Cursos Actuales'!$B92,'B.D. (Ocultar)'!$B$4:$M$888,10,FALSE)</f>
        <v>No</v>
      </c>
      <c r="H92" s="49" t="str">
        <f>VLOOKUP('Cursos Actuales'!$B92,'B.D. (Ocultar)'!$B$4:$M$554,9,FALSE)</f>
        <v>56m</v>
      </c>
      <c r="I92" s="50">
        <v>3.888888888888889E-2</v>
      </c>
      <c r="J92" s="49" t="str">
        <f>VLOOKUP('Cursos Actuales'!$B92,'B.D. (Ocultar)'!$B$4:$M$554,12,FALSE)</f>
        <v>Intermedio</v>
      </c>
      <c r="K92" s="51" t="s">
        <v>1508</v>
      </c>
      <c r="L92" s="52" t="str">
        <f>VLOOKUP(B92,'B.D. (Ocultar)'!$B$4:$N$584,13,FALSE)</f>
        <v>SI</v>
      </c>
      <c r="M92" s="61"/>
      <c r="N92" s="54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</row>
    <row r="93" spans="1:26" ht="15.75" customHeight="1">
      <c r="A93" s="46">
        <v>90</v>
      </c>
      <c r="B93" s="58" t="s">
        <v>1509</v>
      </c>
      <c r="C93" s="48" t="str">
        <f>VLOOKUP('Cursos Actuales'!$B93,'B.D. (Ocultar)'!$B$4:$M$554,4,FALSE)</f>
        <v>Javier Benitez</v>
      </c>
      <c r="D93" s="48" t="str">
        <f>VLOOKUP('Cursos Actuales'!$B93,'B.D. (Ocultar)'!$B$4:$M$554,6,FALSE)</f>
        <v>Desarrollo Personal</v>
      </c>
      <c r="E93" s="48" t="str">
        <f>VLOOKUP('Cursos Actuales'!$B93,'B.D. (Ocultar)'!$B$4:$M$554,7,FALSE)</f>
        <v>Bienestar</v>
      </c>
      <c r="F93" s="48">
        <f>VLOOKUP('Cursos Actuales'!$B93,'B.D. (Ocultar)'!$B$4:$M$554,11,FALSE)</f>
        <v>2020</v>
      </c>
      <c r="G93" s="49" t="str">
        <f>VLOOKUP('Cursos Actuales'!$B93,'B.D. (Ocultar)'!$B$4:$M$888,10,FALSE)</f>
        <v>No</v>
      </c>
      <c r="H93" s="49" t="str">
        <f>VLOOKUP('Cursos Actuales'!$B93,'B.D. (Ocultar)'!$B$4:$M$554,9,FALSE)</f>
        <v>1h 28m</v>
      </c>
      <c r="I93" s="50">
        <v>6.1111111111111109E-2</v>
      </c>
      <c r="J93" s="49" t="str">
        <f>VLOOKUP('Cursos Actuales'!$B93,'B.D. (Ocultar)'!$B$4:$M$554,12,FALSE)</f>
        <v>Intermedio</v>
      </c>
      <c r="K93" s="51" t="s">
        <v>1510</v>
      </c>
      <c r="L93" s="52" t="str">
        <f>VLOOKUP(B93,'B.D. (Ocultar)'!$B$4:$N$584,13,FALSE)</f>
        <v>SI</v>
      </c>
      <c r="M93" s="61"/>
      <c r="N93" s="54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</row>
    <row r="94" spans="1:26" ht="15.75" customHeight="1">
      <c r="A94" s="46">
        <v>91</v>
      </c>
      <c r="B94" s="58" t="s">
        <v>1203</v>
      </c>
      <c r="C94" s="48" t="str">
        <f>VLOOKUP('Cursos Actuales'!$B94,'B.D. (Ocultar)'!$B$4:$M$554,4,FALSE)</f>
        <v>Javier Benitez</v>
      </c>
      <c r="D94" s="48" t="str">
        <f>VLOOKUP('Cursos Actuales'!$B94,'B.D. (Ocultar)'!$B$4:$M$554,6,FALSE)</f>
        <v>Desarrollo Personal</v>
      </c>
      <c r="E94" s="48" t="str">
        <f>VLOOKUP('Cursos Actuales'!$B94,'B.D. (Ocultar)'!$B$4:$M$554,7,FALSE)</f>
        <v>Bienestar</v>
      </c>
      <c r="F94" s="48">
        <f>VLOOKUP('Cursos Actuales'!$B94,'B.D. (Ocultar)'!$B$4:$M$554,11,FALSE)</f>
        <v>2020</v>
      </c>
      <c r="G94" s="49" t="str">
        <f>VLOOKUP('Cursos Actuales'!$B94,'B.D. (Ocultar)'!$B$4:$M$888,10,FALSE)</f>
        <v>No</v>
      </c>
      <c r="H94" s="49" t="str">
        <f>VLOOKUP('Cursos Actuales'!$B94,'B.D. (Ocultar)'!$B$4:$M$554,9,FALSE)</f>
        <v>55m</v>
      </c>
      <c r="I94" s="50">
        <v>3.8194444444444448E-2</v>
      </c>
      <c r="J94" s="49" t="str">
        <f>VLOOKUP('Cursos Actuales'!$B94,'B.D. (Ocultar)'!$B$4:$M$554,12,FALSE)</f>
        <v>Intermedio</v>
      </c>
      <c r="K94" s="51" t="s">
        <v>1511</v>
      </c>
      <c r="L94" s="52" t="str">
        <f>VLOOKUP(B94,'B.D. (Ocultar)'!$B$4:$N$584,13,FALSE)</f>
        <v>SI</v>
      </c>
      <c r="M94" s="61"/>
      <c r="N94" s="54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</row>
    <row r="95" spans="1:26" ht="15.75" customHeight="1">
      <c r="A95" s="46">
        <v>92</v>
      </c>
      <c r="B95" s="58" t="s">
        <v>1209</v>
      </c>
      <c r="C95" s="48" t="str">
        <f>VLOOKUP('Cursos Actuales'!$B95,'B.D. (Ocultar)'!$B$4:$M$554,4,FALSE)</f>
        <v>Javier Benitez</v>
      </c>
      <c r="D95" s="48" t="str">
        <f>VLOOKUP('Cursos Actuales'!$B95,'B.D. (Ocultar)'!$B$4:$M$554,6,FALSE)</f>
        <v>Desarrollo Personal</v>
      </c>
      <c r="E95" s="48" t="str">
        <f>VLOOKUP('Cursos Actuales'!$B95,'B.D. (Ocultar)'!$B$4:$M$554,7,FALSE)</f>
        <v>Bienestar</v>
      </c>
      <c r="F95" s="48">
        <f>VLOOKUP('Cursos Actuales'!$B95,'B.D. (Ocultar)'!$B$4:$M$554,11,FALSE)</f>
        <v>2020</v>
      </c>
      <c r="G95" s="49" t="str">
        <f>VLOOKUP('Cursos Actuales'!$B95,'B.D. (Ocultar)'!$B$4:$M$888,10,FALSE)</f>
        <v>No</v>
      </c>
      <c r="H95" s="49" t="str">
        <f>VLOOKUP('Cursos Actuales'!$B95,'B.D. (Ocultar)'!$B$4:$M$554,9,FALSE)</f>
        <v>56m</v>
      </c>
      <c r="I95" s="50">
        <v>3.888888888888889E-2</v>
      </c>
      <c r="J95" s="49" t="str">
        <f>VLOOKUP('Cursos Actuales'!$B95,'B.D. (Ocultar)'!$B$4:$M$554,12,FALSE)</f>
        <v>Intermedio</v>
      </c>
      <c r="K95" s="51" t="s">
        <v>1512</v>
      </c>
      <c r="L95" s="52" t="str">
        <f>VLOOKUP(B95,'B.D. (Ocultar)'!$B$4:$N$584,13,FALSE)</f>
        <v>SI</v>
      </c>
      <c r="M95" s="61"/>
      <c r="N95" s="54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</row>
    <row r="96" spans="1:26" ht="15.75" customHeight="1">
      <c r="A96" s="46">
        <v>93</v>
      </c>
      <c r="B96" s="58" t="s">
        <v>1513</v>
      </c>
      <c r="C96" s="48" t="str">
        <f>VLOOKUP('Cursos Actuales'!$B96,'B.D. (Ocultar)'!$B$4:$M$554,4,FALSE)</f>
        <v>Luciana Olivares</v>
      </c>
      <c r="D96" s="48" t="str">
        <f>VLOOKUP('Cursos Actuales'!$B96,'B.D. (Ocultar)'!$B$4:$M$554,6,FALSE)</f>
        <v>Marketing</v>
      </c>
      <c r="E96" s="48" t="str">
        <f>VLOOKUP('Cursos Actuales'!$B96,'B.D. (Ocultar)'!$B$4:$M$554,7,FALSE)</f>
        <v>Comunicación Corporativa</v>
      </c>
      <c r="F96" s="48">
        <f>VLOOKUP('Cursos Actuales'!$B96,'B.D. (Ocultar)'!$B$4:$M$554,11,FALSE)</f>
        <v>2020</v>
      </c>
      <c r="G96" s="49" t="str">
        <f>VLOOKUP('Cursos Actuales'!$B96,'B.D. (Ocultar)'!$B$4:$M$888,10,FALSE)</f>
        <v>Sí</v>
      </c>
      <c r="H96" s="49" t="str">
        <f>VLOOKUP('Cursos Actuales'!$B96,'B.D. (Ocultar)'!$B$4:$M$554,9,FALSE)</f>
        <v>97m</v>
      </c>
      <c r="I96" s="50">
        <v>4.027777777777778E-2</v>
      </c>
      <c r="J96" s="49" t="str">
        <f>VLOOKUP('Cursos Actuales'!$B96,'B.D. (Ocultar)'!$B$4:$M$554,12,FALSE)</f>
        <v>Intermedio</v>
      </c>
      <c r="K96" s="51" t="s">
        <v>1514</v>
      </c>
      <c r="L96" s="52" t="str">
        <f>VLOOKUP(B96,'B.D. (Ocultar)'!$B$4:$N$584,13,FALSE)</f>
        <v>SI</v>
      </c>
      <c r="M96" s="61" t="s">
        <v>1126</v>
      </c>
      <c r="N96" s="54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</row>
    <row r="97" spans="1:26" ht="15.75" customHeight="1">
      <c r="A97" s="46">
        <v>94</v>
      </c>
      <c r="B97" s="58" t="s">
        <v>1131</v>
      </c>
      <c r="C97" s="48" t="str">
        <f>VLOOKUP('Cursos Actuales'!$B97,'B.D. (Ocultar)'!$B$4:$M$554,4,FALSE)</f>
        <v>Luciana Olivares</v>
      </c>
      <c r="D97" s="48" t="str">
        <f>VLOOKUP('Cursos Actuales'!$B97,'B.D. (Ocultar)'!$B$4:$M$554,6,FALSE)</f>
        <v>Marketing</v>
      </c>
      <c r="E97" s="48" t="str">
        <f>VLOOKUP('Cursos Actuales'!$B97,'B.D. (Ocultar)'!$B$4:$M$554,7,FALSE)</f>
        <v>Branding</v>
      </c>
      <c r="F97" s="48">
        <f>VLOOKUP('Cursos Actuales'!$B97,'B.D. (Ocultar)'!$B$4:$M$554,11,FALSE)</f>
        <v>2020</v>
      </c>
      <c r="G97" s="49" t="str">
        <f>VLOOKUP('Cursos Actuales'!$B97,'B.D. (Ocultar)'!$B$4:$M$888,10,FALSE)</f>
        <v>No</v>
      </c>
      <c r="H97" s="49" t="str">
        <f>VLOOKUP('Cursos Actuales'!$B97,'B.D. (Ocultar)'!$B$4:$M$554,9,FALSE)</f>
        <v>1h 22 m</v>
      </c>
      <c r="I97" s="50">
        <v>5.0694444444444445E-2</v>
      </c>
      <c r="J97" s="49" t="str">
        <f>VLOOKUP('Cursos Actuales'!$B97,'B.D. (Ocultar)'!$B$4:$M$554,12,FALSE)</f>
        <v>Intermedio</v>
      </c>
      <c r="K97" s="51" t="s">
        <v>1515</v>
      </c>
      <c r="L97" s="52" t="str">
        <f>VLOOKUP(B97,'B.D. (Ocultar)'!$B$4:$N$584,13,FALSE)</f>
        <v>SI</v>
      </c>
      <c r="M97" s="61" t="s">
        <v>1126</v>
      </c>
      <c r="N97" s="54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</row>
    <row r="98" spans="1:26" ht="15.75" customHeight="1">
      <c r="A98" s="46">
        <v>95</v>
      </c>
      <c r="B98" s="58" t="s">
        <v>1120</v>
      </c>
      <c r="C98" s="48" t="str">
        <f>VLOOKUP('Cursos Actuales'!$B98,'B.D. (Ocultar)'!$B$4:$M$554,4,FALSE)</f>
        <v>Rony Durand</v>
      </c>
      <c r="D98" s="48" t="str">
        <f>VLOOKUP('Cursos Actuales'!$B98,'B.D. (Ocultar)'!$B$4:$M$554,6,FALSE)</f>
        <v>Desarrollo Personal</v>
      </c>
      <c r="E98" s="48" t="str">
        <f>VLOOKUP('Cursos Actuales'!$B98,'B.D. (Ocultar)'!$B$4:$M$554,7,FALSE)</f>
        <v>Comunicación</v>
      </c>
      <c r="F98" s="48">
        <f>VLOOKUP('Cursos Actuales'!$B98,'B.D. (Ocultar)'!$B$4:$M$554,11,FALSE)</f>
        <v>2020</v>
      </c>
      <c r="G98" s="49" t="str">
        <f>VLOOKUP('Cursos Actuales'!$B98,'B.D. (Ocultar)'!$B$4:$M$888,10,FALSE)</f>
        <v>Sí</v>
      </c>
      <c r="H98" s="49" t="str">
        <f>VLOOKUP('Cursos Actuales'!$B98,'B.D. (Ocultar)'!$B$4:$M$554,9,FALSE)</f>
        <v>30m</v>
      </c>
      <c r="I98" s="50">
        <v>2.0833333333333332E-2</v>
      </c>
      <c r="J98" s="49" t="str">
        <f>VLOOKUP('Cursos Actuales'!$B98,'B.D. (Ocultar)'!$B$4:$M$554,12,FALSE)</f>
        <v>Intermedio</v>
      </c>
      <c r="K98" s="51" t="s">
        <v>1516</v>
      </c>
      <c r="L98" s="52" t="str">
        <f>VLOOKUP(B98,'B.D. (Ocultar)'!$B$4:$N$584,13,FALSE)</f>
        <v>SI</v>
      </c>
      <c r="M98" s="61"/>
      <c r="N98" s="54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</row>
    <row r="99" spans="1:26" ht="15.75" customHeight="1">
      <c r="A99" s="46">
        <v>96</v>
      </c>
      <c r="B99" s="58" t="s">
        <v>1517</v>
      </c>
      <c r="C99" s="48" t="str">
        <f>VLOOKUP('Cursos Actuales'!$B99,'B.D. (Ocultar)'!$B$4:$M$554,4,FALSE)</f>
        <v>Marisol Benavides</v>
      </c>
      <c r="D99" s="48" t="str">
        <f>VLOOKUP('Cursos Actuales'!$B99,'B.D. (Ocultar)'!$B$4:$M$554,6,FALSE)</f>
        <v>Desarrollo Personal</v>
      </c>
      <c r="E99" s="48" t="str">
        <f>VLOOKUP('Cursos Actuales'!$B99,'B.D. (Ocultar)'!$B$4:$M$554,7,FALSE)</f>
        <v>Comunicación</v>
      </c>
      <c r="F99" s="48">
        <f>VLOOKUP('Cursos Actuales'!$B99,'B.D. (Ocultar)'!$B$4:$M$554,11,FALSE)</f>
        <v>2020</v>
      </c>
      <c r="G99" s="49" t="str">
        <f>VLOOKUP('Cursos Actuales'!$B99,'B.D. (Ocultar)'!$B$4:$M$888,10,FALSE)</f>
        <v>Sí</v>
      </c>
      <c r="H99" s="49" t="str">
        <f>VLOOKUP('Cursos Actuales'!$B99,'B.D. (Ocultar)'!$B$4:$M$554,9,FALSE)</f>
        <v>2h</v>
      </c>
      <c r="I99" s="50">
        <v>8.3333333333333329E-2</v>
      </c>
      <c r="J99" s="49" t="str">
        <f>VLOOKUP('Cursos Actuales'!$B99,'B.D. (Ocultar)'!$B$4:$M$554,12,FALSE)</f>
        <v>Intermedio</v>
      </c>
      <c r="K99" s="51" t="s">
        <v>1518</v>
      </c>
      <c r="L99" s="52" t="str">
        <f>VLOOKUP(B99,'B.D. (Ocultar)'!$B$4:$N$584,13,FALSE)</f>
        <v>SI</v>
      </c>
      <c r="M99" s="61"/>
      <c r="N99" s="54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</row>
    <row r="100" spans="1:26" ht="15.75" customHeight="1">
      <c r="A100" s="46">
        <v>97</v>
      </c>
      <c r="B100" s="58" t="s">
        <v>1519</v>
      </c>
      <c r="C100" s="48" t="str">
        <f>VLOOKUP('Cursos Actuales'!$B100,'B.D. (Ocultar)'!$B$4:$M$554,4,FALSE)</f>
        <v>Peppermint</v>
      </c>
      <c r="D100" s="48" t="str">
        <f>VLOOKUP('Cursos Actuales'!$B100,'B.D. (Ocultar)'!$B$4:$M$554,6,FALSE)</f>
        <v>Negocios</v>
      </c>
      <c r="E100" s="48" t="str">
        <f>VLOOKUP('Cursos Actuales'!$B100,'B.D. (Ocultar)'!$B$4:$M$554,7,FALSE)</f>
        <v>Metodologías ágiles</v>
      </c>
      <c r="F100" s="48">
        <f>VLOOKUP('Cursos Actuales'!$B100,'B.D. (Ocultar)'!$B$4:$M$554,11,FALSE)</f>
        <v>2020</v>
      </c>
      <c r="G100" s="49" t="str">
        <f>VLOOKUP('Cursos Actuales'!$B100,'B.D. (Ocultar)'!$B$4:$M$888,10,FALSE)</f>
        <v>No</v>
      </c>
      <c r="H100" s="49" t="str">
        <f>VLOOKUP('Cursos Actuales'!$B100,'B.D. (Ocultar)'!$B$4:$M$554,9,FALSE)</f>
        <v>1h 3m</v>
      </c>
      <c r="I100" s="50">
        <v>5.4166666666666669E-2</v>
      </c>
      <c r="J100" s="49" t="str">
        <f>VLOOKUP('Cursos Actuales'!$B100,'B.D. (Ocultar)'!$B$4:$M$554,12,FALSE)</f>
        <v>Básico - Intermedio</v>
      </c>
      <c r="K100" s="51" t="s">
        <v>1520</v>
      </c>
      <c r="L100" s="52" t="str">
        <f>VLOOKUP(B100,'B.D. (Ocultar)'!$B$4:$N$584,13,FALSE)</f>
        <v>SI</v>
      </c>
      <c r="M100" s="61"/>
      <c r="N100" s="61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</row>
    <row r="101" spans="1:26" ht="15.75" customHeight="1">
      <c r="A101" s="46">
        <v>98</v>
      </c>
      <c r="B101" s="58" t="s">
        <v>1123</v>
      </c>
      <c r="C101" s="48" t="str">
        <f>VLOOKUP('Cursos Actuales'!$B101,'B.D. (Ocultar)'!$B$4:$M$554,4,FALSE)</f>
        <v>Miguel Figueroa</v>
      </c>
      <c r="D101" s="48" t="str">
        <f>VLOOKUP('Cursos Actuales'!$B101,'B.D. (Ocultar)'!$B$4:$M$554,6,FALSE)</f>
        <v>Desarrollo Personal</v>
      </c>
      <c r="E101" s="48" t="str">
        <f>VLOOKUP('Cursos Actuales'!$B101,'B.D. (Ocultar)'!$B$4:$M$554,7,FALSE)</f>
        <v>Comunicación</v>
      </c>
      <c r="F101" s="48">
        <f>VLOOKUP('Cursos Actuales'!$B101,'B.D. (Ocultar)'!$B$4:$M$554,11,FALSE)</f>
        <v>2020</v>
      </c>
      <c r="G101" s="49" t="str">
        <f>VLOOKUP('Cursos Actuales'!$B101,'B.D. (Ocultar)'!$B$4:$M$888,10,FALSE)</f>
        <v>Sí</v>
      </c>
      <c r="H101" s="49" t="str">
        <f>VLOOKUP('Cursos Actuales'!$B101,'B.D. (Ocultar)'!$B$4:$M$554,9,FALSE)</f>
        <v>2h</v>
      </c>
      <c r="I101" s="50">
        <v>8.611111111111111E-2</v>
      </c>
      <c r="J101" s="49" t="str">
        <f>VLOOKUP('Cursos Actuales'!$B101,'B.D. (Ocultar)'!$B$4:$M$554,12,FALSE)</f>
        <v>Básico - Intermedio</v>
      </c>
      <c r="K101" s="51" t="s">
        <v>1521</v>
      </c>
      <c r="L101" s="52" t="str">
        <f>VLOOKUP(B101,'B.D. (Ocultar)'!$B$4:$N$584,13,FALSE)</f>
        <v>SI</v>
      </c>
      <c r="M101" s="61"/>
      <c r="N101" s="61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</row>
    <row r="102" spans="1:26" ht="15.75" customHeight="1">
      <c r="A102" s="46">
        <v>99</v>
      </c>
      <c r="B102" s="58" t="s">
        <v>1100</v>
      </c>
      <c r="C102" s="48" t="str">
        <f>VLOOKUP('Cursos Actuales'!$B102,'B.D. (Ocultar)'!$B$4:$M$554,4,FALSE)</f>
        <v>Ana Gabriela Granados</v>
      </c>
      <c r="D102" s="48" t="str">
        <f>VLOOKUP('Cursos Actuales'!$B102,'B.D. (Ocultar)'!$B$4:$M$554,6,FALSE)</f>
        <v>Negocios</v>
      </c>
      <c r="E102" s="48" t="str">
        <f>VLOOKUP('Cursos Actuales'!$B102,'B.D. (Ocultar)'!$B$4:$M$554,7,FALSE)</f>
        <v>Metodologías ágiles</v>
      </c>
      <c r="F102" s="48">
        <f>VLOOKUP('Cursos Actuales'!$B102,'B.D. (Ocultar)'!$B$4:$M$554,11,FALSE)</f>
        <v>2020</v>
      </c>
      <c r="G102" s="49" t="str">
        <f>VLOOKUP('Cursos Actuales'!$B102,'B.D. (Ocultar)'!$B$4:$M$888,10,FALSE)</f>
        <v>Sí</v>
      </c>
      <c r="H102" s="49" t="str">
        <f>VLOOKUP('Cursos Actuales'!$B102,'B.D. (Ocultar)'!$B$4:$M$554,9,FALSE)</f>
        <v>1h 4m</v>
      </c>
      <c r="I102" s="50">
        <v>4.4444444444444446E-2</v>
      </c>
      <c r="J102" s="49" t="str">
        <f>VLOOKUP('Cursos Actuales'!$B102,'B.D. (Ocultar)'!$B$4:$M$554,12,FALSE)</f>
        <v>Intermedio</v>
      </c>
      <c r="K102" s="51" t="s">
        <v>1522</v>
      </c>
      <c r="L102" s="52" t="str">
        <f>VLOOKUP(B102,'B.D. (Ocultar)'!$B$4:$N$584,13,FALSE)</f>
        <v>SI</v>
      </c>
      <c r="M102" s="61"/>
      <c r="N102" s="54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</row>
    <row r="103" spans="1:26" ht="15.75" customHeight="1">
      <c r="A103" s="46">
        <v>100</v>
      </c>
      <c r="B103" s="58" t="s">
        <v>1523</v>
      </c>
      <c r="C103" s="48" t="str">
        <f>VLOOKUP('Cursos Actuales'!$B103,'B.D. (Ocultar)'!$B$4:$M$554,4,FALSE)</f>
        <v>Luciana Olivares</v>
      </c>
      <c r="D103" s="48" t="str">
        <f>VLOOKUP('Cursos Actuales'!$B103,'B.D. (Ocultar)'!$B$4:$M$554,6,FALSE)</f>
        <v>Marketing</v>
      </c>
      <c r="E103" s="48" t="str">
        <f>VLOOKUP('Cursos Actuales'!$B103,'B.D. (Ocultar)'!$B$4:$M$554,7,FALSE)</f>
        <v>Branding</v>
      </c>
      <c r="F103" s="48">
        <f>VLOOKUP('Cursos Actuales'!$B103,'B.D. (Ocultar)'!$B$4:$M$554,11,FALSE)</f>
        <v>2020</v>
      </c>
      <c r="G103" s="49" t="str">
        <f>VLOOKUP('Cursos Actuales'!$B103,'B.D. (Ocultar)'!$B$4:$M$888,10,FALSE)</f>
        <v>No</v>
      </c>
      <c r="H103" s="49" t="str">
        <f>VLOOKUP('Cursos Actuales'!$B103,'B.D. (Ocultar)'!$B$4:$M$554,9,FALSE)</f>
        <v>1h 29m</v>
      </c>
      <c r="I103" s="50">
        <v>5.347222222222222E-2</v>
      </c>
      <c r="J103" s="49" t="str">
        <f>VLOOKUP('Cursos Actuales'!$B103,'B.D. (Ocultar)'!$B$4:$M$554,12,FALSE)</f>
        <v>Intermedio</v>
      </c>
      <c r="K103" s="51" t="s">
        <v>1524</v>
      </c>
      <c r="L103" s="52" t="str">
        <f>VLOOKUP(B103,'B.D. (Ocultar)'!$B$4:$N$584,13,FALSE)</f>
        <v>SI</v>
      </c>
      <c r="M103" s="61" t="s">
        <v>1525</v>
      </c>
      <c r="N103" s="54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</row>
    <row r="104" spans="1:26" ht="15.75" customHeight="1">
      <c r="A104" s="46">
        <v>101</v>
      </c>
      <c r="B104" s="58" t="s">
        <v>1083</v>
      </c>
      <c r="C104" s="48" t="str">
        <f>VLOOKUP('Cursos Actuales'!$B104,'B.D. (Ocultar)'!$B$4:$M$554,4,FALSE)</f>
        <v>Daniel Jauregui</v>
      </c>
      <c r="D104" s="48" t="str">
        <f>VLOOKUP('Cursos Actuales'!$B104,'B.D. (Ocultar)'!$B$4:$M$554,6,FALSE)</f>
        <v>Marketing</v>
      </c>
      <c r="E104" s="48" t="str">
        <f>VLOOKUP('Cursos Actuales'!$B104,'B.D. (Ocultar)'!$B$4:$M$554,7,FALSE)</f>
        <v>Comunicación Corporativa</v>
      </c>
      <c r="F104" s="48">
        <f>VLOOKUP('Cursos Actuales'!$B104,'B.D. (Ocultar)'!$B$4:$M$554,11,FALSE)</f>
        <v>2020</v>
      </c>
      <c r="G104" s="49" t="str">
        <f>VLOOKUP('Cursos Actuales'!$B104,'B.D. (Ocultar)'!$B$4:$M$888,10,FALSE)</f>
        <v>Sí</v>
      </c>
      <c r="H104" s="49" t="str">
        <f>VLOOKUP('Cursos Actuales'!$B104,'B.D. (Ocultar)'!$B$4:$M$554,9,FALSE)</f>
        <v>44m</v>
      </c>
      <c r="I104" s="50">
        <v>3.0555555555555555E-2</v>
      </c>
      <c r="J104" s="49" t="str">
        <f>VLOOKUP('Cursos Actuales'!$B104,'B.D. (Ocultar)'!$B$4:$M$554,12,FALSE)</f>
        <v>Básico</v>
      </c>
      <c r="K104" s="51" t="s">
        <v>1526</v>
      </c>
      <c r="L104" s="52" t="str">
        <f>VLOOKUP(B104,'B.D. (Ocultar)'!$B$4:$N$584,13,FALSE)</f>
        <v>SI</v>
      </c>
      <c r="M104" s="61"/>
      <c r="N104" s="61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</row>
    <row r="105" spans="1:26" ht="15.75" customHeight="1">
      <c r="A105" s="46">
        <v>102</v>
      </c>
      <c r="B105" s="58" t="s">
        <v>1092</v>
      </c>
      <c r="C105" s="48" t="str">
        <f>VLOOKUP('Cursos Actuales'!$B105,'B.D. (Ocultar)'!$B$4:$M$554,4,FALSE)</f>
        <v>Nicolás Salazar</v>
      </c>
      <c r="D105" s="48" t="str">
        <f>VLOOKUP('Cursos Actuales'!$B105,'B.D. (Ocultar)'!$B$4:$M$554,6,FALSE)</f>
        <v>Producción y video</v>
      </c>
      <c r="E105" s="48" t="str">
        <f>VLOOKUP('Cursos Actuales'!$B105,'B.D. (Ocultar)'!$B$4:$M$554,7,FALSE)</f>
        <v>Producción Audiovisual</v>
      </c>
      <c r="F105" s="48">
        <f>VLOOKUP('Cursos Actuales'!$B105,'B.D. (Ocultar)'!$B$4:$M$554,11,FALSE)</f>
        <v>2020</v>
      </c>
      <c r="G105" s="49" t="str">
        <f>VLOOKUP('Cursos Actuales'!$B105,'B.D. (Ocultar)'!$B$4:$M$888,10,FALSE)</f>
        <v>Sí</v>
      </c>
      <c r="H105" s="49" t="str">
        <f>VLOOKUP('Cursos Actuales'!$B105,'B.D. (Ocultar)'!$B$4:$M$554,9,FALSE)</f>
        <v>1h 10m</v>
      </c>
      <c r="I105" s="50">
        <v>4.8611111111111112E-2</v>
      </c>
      <c r="J105" s="49" t="str">
        <f>VLOOKUP('Cursos Actuales'!$B105,'B.D. (Ocultar)'!$B$4:$M$554,12,FALSE)</f>
        <v>Básico</v>
      </c>
      <c r="K105" s="51" t="s">
        <v>1527</v>
      </c>
      <c r="L105" s="52" t="str">
        <f>VLOOKUP(B105,'B.D. (Ocultar)'!$B$4:$N$584,13,FALSE)</f>
        <v>SI</v>
      </c>
      <c r="M105" s="61"/>
      <c r="N105" s="61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</row>
    <row r="106" spans="1:26" ht="15.75" customHeight="1">
      <c r="A106" s="46">
        <v>103</v>
      </c>
      <c r="B106" s="58" t="s">
        <v>1089</v>
      </c>
      <c r="C106" s="48" t="str">
        <f>VLOOKUP('Cursos Actuales'!$B106,'B.D. (Ocultar)'!$B$4:$M$554,4,FALSE)</f>
        <v>Ursula Rodriguez</v>
      </c>
      <c r="D106" s="48" t="str">
        <f>VLOOKUP('Cursos Actuales'!$B106,'B.D. (Ocultar)'!$B$4:$M$554,6,FALSE)</f>
        <v>Negocios</v>
      </c>
      <c r="E106" s="48" t="str">
        <f>VLOOKUP('Cursos Actuales'!$B106,'B.D. (Ocultar)'!$B$4:$M$554,7,FALSE)</f>
        <v>Gestión Comercial</v>
      </c>
      <c r="F106" s="48">
        <f>VLOOKUP('Cursos Actuales'!$B106,'B.D. (Ocultar)'!$B$4:$M$554,11,FALSE)</f>
        <v>2020</v>
      </c>
      <c r="G106" s="49" t="str">
        <f>VLOOKUP('Cursos Actuales'!$B106,'B.D. (Ocultar)'!$B$4:$M$888,10,FALSE)</f>
        <v>Sí</v>
      </c>
      <c r="H106" s="49" t="str">
        <f>VLOOKUP('Cursos Actuales'!$B106,'B.D. (Ocultar)'!$B$4:$M$554,9,FALSE)</f>
        <v>55m</v>
      </c>
      <c r="I106" s="50">
        <v>3.8194444444444448E-2</v>
      </c>
      <c r="J106" s="49" t="str">
        <f>VLOOKUP('Cursos Actuales'!$B106,'B.D. (Ocultar)'!$B$4:$M$554,12,FALSE)</f>
        <v>Básico</v>
      </c>
      <c r="K106" s="51" t="s">
        <v>1528</v>
      </c>
      <c r="L106" s="52" t="str">
        <f>VLOOKUP(B106,'B.D. (Ocultar)'!$B$4:$N$584,13,FALSE)</f>
        <v>SI</v>
      </c>
      <c r="M106" s="61"/>
      <c r="N106" s="61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</row>
    <row r="107" spans="1:26" ht="15.75" customHeight="1">
      <c r="A107" s="46">
        <v>104</v>
      </c>
      <c r="B107" s="58" t="s">
        <v>1112</v>
      </c>
      <c r="C107" s="48" t="str">
        <f>VLOOKUP('Cursos Actuales'!$B107,'B.D. (Ocultar)'!$B$4:$M$554,4,FALSE)</f>
        <v>Sebastian Polis</v>
      </c>
      <c r="D107" s="48" t="str">
        <f>VLOOKUP('Cursos Actuales'!$B107,'B.D. (Ocultar)'!$B$4:$M$554,6,FALSE)</f>
        <v>Tecnologia y Digital</v>
      </c>
      <c r="E107" s="48" t="str">
        <f>VLOOKUP('Cursos Actuales'!$B107,'B.D. (Ocultar)'!$B$4:$M$554,7,FALSE)</f>
        <v>Desarrollo de Software</v>
      </c>
      <c r="F107" s="48">
        <f>VLOOKUP('Cursos Actuales'!$B107,'B.D. (Ocultar)'!$B$4:$M$554,11,FALSE)</f>
        <v>2020</v>
      </c>
      <c r="G107" s="49" t="str">
        <f>VLOOKUP('Cursos Actuales'!$B107,'B.D. (Ocultar)'!$B$4:$M$888,10,FALSE)</f>
        <v>No</v>
      </c>
      <c r="H107" s="49" t="str">
        <f>VLOOKUP('Cursos Actuales'!$B107,'B.D. (Ocultar)'!$B$4:$M$554,9,FALSE)</f>
        <v>4h 36m</v>
      </c>
      <c r="I107" s="50">
        <v>0.18888888888888888</v>
      </c>
      <c r="J107" s="49" t="str">
        <f>VLOOKUP('Cursos Actuales'!$B107,'B.D. (Ocultar)'!$B$4:$M$554,12,FALSE)</f>
        <v>Básico</v>
      </c>
      <c r="K107" s="51" t="s">
        <v>1529</v>
      </c>
      <c r="L107" s="52" t="str">
        <f>VLOOKUP(B107,'B.D. (Ocultar)'!$B$4:$N$584,13,FALSE)</f>
        <v>SI</v>
      </c>
      <c r="M107" s="61"/>
      <c r="N107" s="61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</row>
    <row r="108" spans="1:26" ht="15.75" customHeight="1">
      <c r="A108" s="46">
        <v>105</v>
      </c>
      <c r="B108" s="58" t="s">
        <v>1110</v>
      </c>
      <c r="C108" s="48" t="str">
        <f>VLOOKUP('Cursos Actuales'!$B108,'B.D. (Ocultar)'!$B$4:$M$554,4,FALSE)</f>
        <v>Nicolás Salazar</v>
      </c>
      <c r="D108" s="48" t="str">
        <f>VLOOKUP('Cursos Actuales'!$B108,'B.D. (Ocultar)'!$B$4:$M$554,6,FALSE)</f>
        <v>Producción y video</v>
      </c>
      <c r="E108" s="48" t="str">
        <f>VLOOKUP('Cursos Actuales'!$B108,'B.D. (Ocultar)'!$B$4:$M$554,7,FALSE)</f>
        <v>Producción Audiovisual</v>
      </c>
      <c r="F108" s="48">
        <f>VLOOKUP('Cursos Actuales'!$B108,'B.D. (Ocultar)'!$B$4:$M$554,11,FALSE)</f>
        <v>2020</v>
      </c>
      <c r="G108" s="49" t="str">
        <f>VLOOKUP('Cursos Actuales'!$B108,'B.D. (Ocultar)'!$B$4:$M$888,10,FALSE)</f>
        <v>No</v>
      </c>
      <c r="H108" s="49" t="str">
        <f>VLOOKUP('Cursos Actuales'!$B108,'B.D. (Ocultar)'!$B$4:$M$554,9,FALSE)</f>
        <v>51m</v>
      </c>
      <c r="I108" s="50">
        <v>3.5416666666666666E-2</v>
      </c>
      <c r="J108" s="49" t="str">
        <f>VLOOKUP('Cursos Actuales'!$B108,'B.D. (Ocultar)'!$B$4:$M$554,12,FALSE)</f>
        <v>Básico</v>
      </c>
      <c r="K108" s="51" t="s">
        <v>1530</v>
      </c>
      <c r="L108" s="52" t="str">
        <f>VLOOKUP(B108,'B.D. (Ocultar)'!$B$4:$N$584,13,FALSE)</f>
        <v>SI</v>
      </c>
      <c r="M108" s="61"/>
      <c r="N108" s="61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</row>
    <row r="109" spans="1:26" ht="15.75" customHeight="1">
      <c r="A109" s="46">
        <v>106</v>
      </c>
      <c r="B109" s="60" t="s">
        <v>1117</v>
      </c>
      <c r="C109" s="48" t="str">
        <f>VLOOKUP('Cursos Actuales'!$B109,'B.D. (Ocultar)'!$B$4:$M$554,4,FALSE)</f>
        <v>Juan Ramos</v>
      </c>
      <c r="D109" s="48" t="str">
        <f>VLOOKUP('Cursos Actuales'!$B109,'B.D. (Ocultar)'!$B$4:$M$554,6,FALSE)</f>
        <v>Recursos humanos</v>
      </c>
      <c r="E109" s="48" t="str">
        <f>VLOOKUP('Cursos Actuales'!$B109,'B.D. (Ocultar)'!$B$4:$M$554,7,FALSE)</f>
        <v>RRHH Hard</v>
      </c>
      <c r="F109" s="48">
        <f>VLOOKUP('Cursos Actuales'!$B109,'B.D. (Ocultar)'!$B$4:$M$554,11,FALSE)</f>
        <v>2020</v>
      </c>
      <c r="G109" s="49" t="str">
        <f>VLOOKUP('Cursos Actuales'!$B109,'B.D. (Ocultar)'!$B$4:$M$888,10,FALSE)</f>
        <v>Sí</v>
      </c>
      <c r="H109" s="49" t="str">
        <f>VLOOKUP('Cursos Actuales'!$B109,'B.D. (Ocultar)'!$B$4:$M$554,9,FALSE)</f>
        <v>44m</v>
      </c>
      <c r="I109" s="50">
        <v>2.9861111111111113E-2</v>
      </c>
      <c r="J109" s="49" t="str">
        <f>VLOOKUP('Cursos Actuales'!$B109,'B.D. (Ocultar)'!$B$4:$M$554,12,FALSE)</f>
        <v>Intermedio</v>
      </c>
      <c r="K109" s="51" t="s">
        <v>1531</v>
      </c>
      <c r="L109" s="52" t="str">
        <f>VLOOKUP(B109,'B.D. (Ocultar)'!$B$4:$N$584,13,FALSE)</f>
        <v>SI</v>
      </c>
      <c r="M109" s="61"/>
      <c r="N109" s="54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</row>
    <row r="110" spans="1:26" ht="15.75" customHeight="1">
      <c r="A110" s="46">
        <v>107</v>
      </c>
      <c r="B110" s="60" t="s">
        <v>1532</v>
      </c>
      <c r="C110" s="48" t="str">
        <f>VLOOKUP('Cursos Actuales'!$B110,'B.D. (Ocultar)'!$B$4:$M$554,4,FALSE)</f>
        <v>Maria Fernanda Carreras</v>
      </c>
      <c r="D110" s="48" t="str">
        <f>VLOOKUP('Cursos Actuales'!$B110,'B.D. (Ocultar)'!$B$4:$M$554,6,FALSE)</f>
        <v>Recursos humanos</v>
      </c>
      <c r="E110" s="48" t="str">
        <f>VLOOKUP('Cursos Actuales'!$B110,'B.D. (Ocultar)'!$B$4:$M$554,7,FALSE)</f>
        <v>RRHH Soft</v>
      </c>
      <c r="F110" s="48">
        <f>VLOOKUP('Cursos Actuales'!$B110,'B.D. (Ocultar)'!$B$4:$M$554,11,FALSE)</f>
        <v>2020</v>
      </c>
      <c r="G110" s="49" t="str">
        <f>VLOOKUP('Cursos Actuales'!$B110,'B.D. (Ocultar)'!$B$4:$M$888,10,FALSE)</f>
        <v>Sí</v>
      </c>
      <c r="H110" s="49" t="str">
        <f>VLOOKUP('Cursos Actuales'!$B110,'B.D. (Ocultar)'!$B$4:$M$554,9,FALSE)</f>
        <v>1h 35m</v>
      </c>
      <c r="I110" s="50">
        <v>6.5972222222222224E-2</v>
      </c>
      <c r="J110" s="49" t="str">
        <f>VLOOKUP('Cursos Actuales'!$B110,'B.D. (Ocultar)'!$B$4:$M$554,12,FALSE)</f>
        <v>Básico - Intermedio</v>
      </c>
      <c r="K110" s="51" t="s">
        <v>1533</v>
      </c>
      <c r="L110" s="52" t="str">
        <f>VLOOKUP(B110,'B.D. (Ocultar)'!$B$4:$N$584,13,FALSE)</f>
        <v>SI</v>
      </c>
      <c r="M110" s="61"/>
      <c r="N110" s="61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</row>
    <row r="111" spans="1:26" ht="15.75" customHeight="1">
      <c r="A111" s="46">
        <v>108</v>
      </c>
      <c r="B111" s="58" t="s">
        <v>1094</v>
      </c>
      <c r="C111" s="48" t="str">
        <f>VLOOKUP('Cursos Actuales'!$B111,'B.D. (Ocultar)'!$B$4:$M$554,4,FALSE)</f>
        <v>Juan Diego Polanco</v>
      </c>
      <c r="D111" s="48" t="str">
        <f>VLOOKUP('Cursos Actuales'!$B111,'B.D. (Ocultar)'!$B$4:$M$554,6,FALSE)</f>
        <v>Producción y video</v>
      </c>
      <c r="E111" s="48" t="str">
        <f>VLOOKUP('Cursos Actuales'!$B111,'B.D. (Ocultar)'!$B$4:$M$554,7,FALSE)</f>
        <v>Locución</v>
      </c>
      <c r="F111" s="48">
        <f>VLOOKUP('Cursos Actuales'!$B111,'B.D. (Ocultar)'!$B$4:$M$554,11,FALSE)</f>
        <v>2020</v>
      </c>
      <c r="G111" s="49" t="str">
        <f>VLOOKUP('Cursos Actuales'!$B111,'B.D. (Ocultar)'!$B$4:$M$888,10,FALSE)</f>
        <v>Sí</v>
      </c>
      <c r="H111" s="49" t="str">
        <f>VLOOKUP('Cursos Actuales'!$B111,'B.D. (Ocultar)'!$B$4:$M$554,9,FALSE)</f>
        <v>37m</v>
      </c>
      <c r="I111" s="50">
        <v>2.5694444444444443E-2</v>
      </c>
      <c r="J111" s="49" t="str">
        <f>VLOOKUP('Cursos Actuales'!$B111,'B.D. (Ocultar)'!$B$4:$M$554,12,FALSE)</f>
        <v>Intermedio</v>
      </c>
      <c r="K111" s="51" t="s">
        <v>1534</v>
      </c>
      <c r="L111" s="52" t="str">
        <f>VLOOKUP(B111,'B.D. (Ocultar)'!$B$4:$N$584,13,FALSE)</f>
        <v>SI</v>
      </c>
      <c r="M111" s="61"/>
      <c r="N111" s="54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</row>
    <row r="112" spans="1:26" ht="15.75" customHeight="1">
      <c r="A112" s="46">
        <v>109</v>
      </c>
      <c r="B112" s="47" t="s">
        <v>1087</v>
      </c>
      <c r="C112" s="48" t="str">
        <f>VLOOKUP('Cursos Actuales'!$B112,'B.D. (Ocultar)'!$B$4:$M$554,4,FALSE)</f>
        <v>Alvaro Goyenechea</v>
      </c>
      <c r="D112" s="48" t="str">
        <f>VLOOKUP('Cursos Actuales'!$B112,'B.D. (Ocultar)'!$B$4:$M$554,6,FALSE)</f>
        <v>Recursos humanos</v>
      </c>
      <c r="E112" s="48" t="str">
        <f>VLOOKUP('Cursos Actuales'!$B112,'B.D. (Ocultar)'!$B$4:$M$554,7,FALSE)</f>
        <v>RRHH Soft</v>
      </c>
      <c r="F112" s="48">
        <f>VLOOKUP('Cursos Actuales'!$B112,'B.D. (Ocultar)'!$B$4:$M$554,11,FALSE)</f>
        <v>2020</v>
      </c>
      <c r="G112" s="49" t="str">
        <f>VLOOKUP('Cursos Actuales'!$B112,'B.D. (Ocultar)'!$B$4:$M$888,10,FALSE)</f>
        <v>Sí</v>
      </c>
      <c r="H112" s="49" t="str">
        <f>VLOOKUP('Cursos Actuales'!$B112,'B.D. (Ocultar)'!$B$4:$M$554,9,FALSE)</f>
        <v>57m</v>
      </c>
      <c r="I112" s="50">
        <v>8.1250000000000003E-2</v>
      </c>
      <c r="J112" s="49" t="str">
        <f>VLOOKUP('Cursos Actuales'!$B112,'B.D. (Ocultar)'!$B$4:$M$554,12,FALSE)</f>
        <v>Intermedio</v>
      </c>
      <c r="K112" s="51" t="s">
        <v>1535</v>
      </c>
      <c r="L112" s="52" t="str">
        <f>VLOOKUP(B112,'B.D. (Ocultar)'!$B$4:$N$584,13,FALSE)</f>
        <v>SI</v>
      </c>
      <c r="M112" s="61"/>
      <c r="N112" s="54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</row>
    <row r="113" spans="1:26" ht="15.75" customHeight="1">
      <c r="A113" s="46">
        <v>110</v>
      </c>
      <c r="B113" s="58" t="s">
        <v>1085</v>
      </c>
      <c r="C113" s="48" t="str">
        <f>VLOOKUP('Cursos Actuales'!$B113,'B.D. (Ocultar)'!$B$4:$M$554,4,FALSE)</f>
        <v>Victor Luperdi</v>
      </c>
      <c r="D113" s="48" t="str">
        <f>VLOOKUP('Cursos Actuales'!$B113,'B.D. (Ocultar)'!$B$4:$M$554,6,FALSE)</f>
        <v>Producción y video</v>
      </c>
      <c r="E113" s="48" t="str">
        <f>VLOOKUP('Cursos Actuales'!$B113,'B.D. (Ocultar)'!$B$4:$M$554,7,FALSE)</f>
        <v>Locución</v>
      </c>
      <c r="F113" s="48">
        <f>VLOOKUP('Cursos Actuales'!$B113,'B.D. (Ocultar)'!$B$4:$M$554,11,FALSE)</f>
        <v>2020</v>
      </c>
      <c r="G113" s="49" t="str">
        <f>VLOOKUP('Cursos Actuales'!$B113,'B.D. (Ocultar)'!$B$4:$M$888,10,FALSE)</f>
        <v>Sí</v>
      </c>
      <c r="H113" s="49" t="str">
        <f>VLOOKUP('Cursos Actuales'!$B113,'B.D. (Ocultar)'!$B$4:$M$554,9,FALSE)</f>
        <v>1h 15m</v>
      </c>
      <c r="I113" s="50">
        <v>5.2083333333333336E-2</v>
      </c>
      <c r="J113" s="49" t="str">
        <f>VLOOKUP('Cursos Actuales'!$B113,'B.D. (Ocultar)'!$B$4:$M$554,12,FALSE)</f>
        <v>Intermedio</v>
      </c>
      <c r="K113" s="51" t="s">
        <v>1536</v>
      </c>
      <c r="L113" s="52" t="str">
        <f>VLOOKUP(B113,'B.D. (Ocultar)'!$B$4:$N$584,13,FALSE)</f>
        <v>SI</v>
      </c>
      <c r="M113" s="61"/>
      <c r="N113" s="54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</row>
    <row r="114" spans="1:26" ht="15.75" customHeight="1">
      <c r="A114" s="46">
        <v>111</v>
      </c>
      <c r="B114" s="47" t="s">
        <v>1097</v>
      </c>
      <c r="C114" s="48" t="str">
        <f>VLOOKUP('Cursos Actuales'!$B114,'B.D. (Ocultar)'!$B$4:$M$554,4,FALSE)</f>
        <v>Nicolás Salazar</v>
      </c>
      <c r="D114" s="48" t="str">
        <f>VLOOKUP('Cursos Actuales'!$B114,'B.D. (Ocultar)'!$B$4:$M$554,6,FALSE)</f>
        <v>Producción y video</v>
      </c>
      <c r="E114" s="48" t="str">
        <f>VLOOKUP('Cursos Actuales'!$B114,'B.D. (Ocultar)'!$B$4:$M$554,7,FALSE)</f>
        <v>Producción Audiovisual</v>
      </c>
      <c r="F114" s="48">
        <f>VLOOKUP('Cursos Actuales'!$B114,'B.D. (Ocultar)'!$B$4:$M$554,11,FALSE)</f>
        <v>2020</v>
      </c>
      <c r="G114" s="49" t="str">
        <f>VLOOKUP('Cursos Actuales'!$B114,'B.D. (Ocultar)'!$B$4:$M$888,10,FALSE)</f>
        <v>Sí</v>
      </c>
      <c r="H114" s="49" t="str">
        <f>VLOOKUP('Cursos Actuales'!$B114,'B.D. (Ocultar)'!$B$4:$M$554,9,FALSE)</f>
        <v>50m</v>
      </c>
      <c r="I114" s="50">
        <v>3.4722222222222224E-2</v>
      </c>
      <c r="J114" s="49" t="str">
        <f>VLOOKUP('Cursos Actuales'!$B114,'B.D. (Ocultar)'!$B$4:$M$554,12,FALSE)</f>
        <v>Básico</v>
      </c>
      <c r="K114" s="51" t="s">
        <v>1537</v>
      </c>
      <c r="L114" s="52" t="str">
        <f>VLOOKUP(B114,'B.D. (Ocultar)'!$B$4:$N$584,13,FALSE)</f>
        <v>SI</v>
      </c>
      <c r="M114" s="61"/>
      <c r="N114" s="61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</row>
    <row r="115" spans="1:26" ht="15.75" customHeight="1">
      <c r="A115" s="46">
        <v>112</v>
      </c>
      <c r="B115" s="60" t="s">
        <v>1099</v>
      </c>
      <c r="C115" s="48" t="str">
        <f>VLOOKUP('Cursos Actuales'!$B115,'B.D. (Ocultar)'!$B$4:$M$554,4,FALSE)</f>
        <v>Miguel Figueroa</v>
      </c>
      <c r="D115" s="48" t="str">
        <f>VLOOKUP('Cursos Actuales'!$B115,'B.D. (Ocultar)'!$B$4:$M$554,6,FALSE)</f>
        <v>Desarrollo Personal</v>
      </c>
      <c r="E115" s="48" t="str">
        <f>VLOOKUP('Cursos Actuales'!$B115,'B.D. (Ocultar)'!$B$4:$M$554,7,FALSE)</f>
        <v>Liderazgo</v>
      </c>
      <c r="F115" s="48">
        <f>VLOOKUP('Cursos Actuales'!$B115,'B.D. (Ocultar)'!$B$4:$M$554,11,FALSE)</f>
        <v>2020</v>
      </c>
      <c r="G115" s="49" t="str">
        <f>VLOOKUP('Cursos Actuales'!$B115,'B.D. (Ocultar)'!$B$4:$M$888,10,FALSE)</f>
        <v>Sí</v>
      </c>
      <c r="H115" s="49" t="str">
        <f>VLOOKUP('Cursos Actuales'!$B115,'B.D. (Ocultar)'!$B$4:$M$554,9,FALSE)</f>
        <v>2h</v>
      </c>
      <c r="I115" s="50">
        <v>2.9166666666666667E-2</v>
      </c>
      <c r="J115" s="49" t="str">
        <f>VLOOKUP('Cursos Actuales'!$B115,'B.D. (Ocultar)'!$B$4:$M$554,12,FALSE)</f>
        <v>Básico - Intermedio</v>
      </c>
      <c r="K115" s="51" t="s">
        <v>1538</v>
      </c>
      <c r="L115" s="52" t="str">
        <f>VLOOKUP(B115,'B.D. (Ocultar)'!$B$4:$N$584,13,FALSE)</f>
        <v>SI</v>
      </c>
      <c r="M115" s="61"/>
      <c r="N115" s="61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</row>
    <row r="116" spans="1:26" ht="15.75" customHeight="1">
      <c r="A116" s="46">
        <v>113</v>
      </c>
      <c r="B116" s="60" t="s">
        <v>1105</v>
      </c>
      <c r="C116" s="48" t="str">
        <f>VLOOKUP('Cursos Actuales'!$B116,'B.D. (Ocultar)'!$B$4:$M$554,4,FALSE)</f>
        <v>Viviana Morales</v>
      </c>
      <c r="D116" s="48" t="str">
        <f>VLOOKUP('Cursos Actuales'!$B116,'B.D. (Ocultar)'!$B$4:$M$554,6,FALSE)</f>
        <v>Desarrollo Personal</v>
      </c>
      <c r="E116" s="48" t="str">
        <f>VLOOKUP('Cursos Actuales'!$B116,'B.D. (Ocultar)'!$B$4:$M$554,7,FALSE)</f>
        <v>Bienestar</v>
      </c>
      <c r="F116" s="48">
        <f>VLOOKUP('Cursos Actuales'!$B116,'B.D. (Ocultar)'!$B$4:$M$554,11,FALSE)</f>
        <v>2020</v>
      </c>
      <c r="G116" s="49" t="str">
        <f>VLOOKUP('Cursos Actuales'!$B116,'B.D. (Ocultar)'!$B$4:$M$888,10,FALSE)</f>
        <v>Sí</v>
      </c>
      <c r="H116" s="49" t="str">
        <f>VLOOKUP('Cursos Actuales'!$B116,'B.D. (Ocultar)'!$B$4:$M$554,9,FALSE)</f>
        <v>42m</v>
      </c>
      <c r="I116" s="50">
        <v>2.9166666666666667E-2</v>
      </c>
      <c r="J116" s="49" t="str">
        <f>VLOOKUP('Cursos Actuales'!$B116,'B.D. (Ocultar)'!$B$4:$M$554,12,FALSE)</f>
        <v>Intermedio</v>
      </c>
      <c r="K116" s="51" t="s">
        <v>1539</v>
      </c>
      <c r="L116" s="52" t="str">
        <f>VLOOKUP(B116,'B.D. (Ocultar)'!$B$4:$N$584,13,FALSE)</f>
        <v>SI</v>
      </c>
      <c r="M116" s="61"/>
      <c r="N116" s="54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</row>
    <row r="117" spans="1:26" ht="15.75" customHeight="1">
      <c r="A117" s="46">
        <v>114</v>
      </c>
      <c r="B117" s="47" t="s">
        <v>1080</v>
      </c>
      <c r="C117" s="48" t="str">
        <f>VLOOKUP('Cursos Actuales'!$B117,'B.D. (Ocultar)'!$B$4:$M$554,4,FALSE)</f>
        <v>Daniel Jauregui</v>
      </c>
      <c r="D117" s="48" t="str">
        <f>VLOOKUP('Cursos Actuales'!$B117,'B.D. (Ocultar)'!$B$4:$M$554,6,FALSE)</f>
        <v>Negocios</v>
      </c>
      <c r="E117" s="48" t="str">
        <f>VLOOKUP('Cursos Actuales'!$B117,'B.D. (Ocultar)'!$B$4:$M$554,7,FALSE)</f>
        <v>Gestión Comercial</v>
      </c>
      <c r="F117" s="48">
        <f>VLOOKUP('Cursos Actuales'!$B117,'B.D. (Ocultar)'!$B$4:$M$554,11,FALSE)</f>
        <v>2020</v>
      </c>
      <c r="G117" s="49" t="str">
        <f>VLOOKUP('Cursos Actuales'!$B117,'B.D. (Ocultar)'!$B$4:$M$888,10,FALSE)</f>
        <v>Sí</v>
      </c>
      <c r="H117" s="49" t="str">
        <f>VLOOKUP('Cursos Actuales'!$B117,'B.D. (Ocultar)'!$B$4:$M$554,9,FALSE)</f>
        <v>37m</v>
      </c>
      <c r="I117" s="50">
        <v>2.5694444444444443E-2</v>
      </c>
      <c r="J117" s="49" t="str">
        <f>VLOOKUP('Cursos Actuales'!$B117,'B.D. (Ocultar)'!$B$4:$M$554,12,FALSE)</f>
        <v>Básico</v>
      </c>
      <c r="K117" s="51" t="s">
        <v>1540</v>
      </c>
      <c r="L117" s="52" t="str">
        <f>VLOOKUP(B117,'B.D. (Ocultar)'!$B$4:$N$584,13,FALSE)</f>
        <v>SI</v>
      </c>
      <c r="M117" s="61"/>
      <c r="N117" s="61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</row>
    <row r="118" spans="1:26" ht="15.75" customHeight="1">
      <c r="A118" s="46">
        <v>115</v>
      </c>
      <c r="B118" s="47" t="s">
        <v>1072</v>
      </c>
      <c r="C118" s="48" t="str">
        <f>VLOOKUP('Cursos Actuales'!$B118,'B.D. (Ocultar)'!$B$4:$M$554,4,FALSE)</f>
        <v>Legal Core</v>
      </c>
      <c r="D118" s="48" t="str">
        <f>VLOOKUP('Cursos Actuales'!$B118,'B.D. (Ocultar)'!$B$4:$M$554,6,FALSE)</f>
        <v>Negocios</v>
      </c>
      <c r="E118" s="48" t="str">
        <f>VLOOKUP('Cursos Actuales'!$B118,'B.D. (Ocultar)'!$B$4:$M$554,7,FALSE)</f>
        <v>Emprendimiento</v>
      </c>
      <c r="F118" s="48">
        <f>VLOOKUP('Cursos Actuales'!$B118,'B.D. (Ocultar)'!$B$4:$M$554,11,FALSE)</f>
        <v>2020</v>
      </c>
      <c r="G118" s="49" t="str">
        <f>VLOOKUP('Cursos Actuales'!$B118,'B.D. (Ocultar)'!$B$4:$M$888,10,FALSE)</f>
        <v>Sí</v>
      </c>
      <c r="H118" s="49" t="str">
        <f>VLOOKUP('Cursos Actuales'!$B118,'B.D. (Ocultar)'!$B$4:$M$554,9,FALSE)</f>
        <v>3h 40m</v>
      </c>
      <c r="I118" s="50">
        <v>0.15277777777777779</v>
      </c>
      <c r="J118" s="49" t="str">
        <f>VLOOKUP('Cursos Actuales'!$B118,'B.D. (Ocultar)'!$B$4:$M$554,12,FALSE)</f>
        <v>Básico</v>
      </c>
      <c r="K118" s="51" t="s">
        <v>1541</v>
      </c>
      <c r="L118" s="52" t="str">
        <f>VLOOKUP(B118,'B.D. (Ocultar)'!$B$4:$N$584,13,FALSE)</f>
        <v>SI</v>
      </c>
      <c r="M118" s="61"/>
      <c r="N118" s="61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</row>
    <row r="119" spans="1:26" ht="15.75" customHeight="1">
      <c r="A119" s="46">
        <v>116</v>
      </c>
      <c r="B119" s="60" t="s">
        <v>1115</v>
      </c>
      <c r="C119" s="48" t="str">
        <f>VLOOKUP('Cursos Actuales'!$B119,'B.D. (Ocultar)'!$B$4:$M$554,4,FALSE)</f>
        <v>Natalia Tafur</v>
      </c>
      <c r="D119" s="48" t="str">
        <f>VLOOKUP('Cursos Actuales'!$B119,'B.D. (Ocultar)'!$B$4:$M$554,6,FALSE)</f>
        <v>Desarrollo Personal</v>
      </c>
      <c r="E119" s="48" t="str">
        <f>VLOOKUP('Cursos Actuales'!$B119,'B.D. (Ocultar)'!$B$4:$M$554,7,FALSE)</f>
        <v>Bienestar</v>
      </c>
      <c r="F119" s="48">
        <f>VLOOKUP('Cursos Actuales'!$B119,'B.D. (Ocultar)'!$B$4:$M$554,11,FALSE)</f>
        <v>2020</v>
      </c>
      <c r="G119" s="49" t="str">
        <f>VLOOKUP('Cursos Actuales'!$B119,'B.D. (Ocultar)'!$B$4:$M$888,10,FALSE)</f>
        <v>Sí</v>
      </c>
      <c r="H119" s="49" t="str">
        <f>VLOOKUP('Cursos Actuales'!$B119,'B.D. (Ocultar)'!$B$4:$M$554,9,FALSE)</f>
        <v>1h</v>
      </c>
      <c r="I119" s="50">
        <v>6.9444444444444447E-4</v>
      </c>
      <c r="J119" s="49" t="str">
        <f>VLOOKUP('Cursos Actuales'!$B119,'B.D. (Ocultar)'!$B$4:$M$554,12,FALSE)</f>
        <v>Intermedio</v>
      </c>
      <c r="K119" s="51" t="s">
        <v>1542</v>
      </c>
      <c r="L119" s="52" t="str">
        <f>VLOOKUP(B119,'B.D. (Ocultar)'!$B$4:$N$584,13,FALSE)</f>
        <v>SI</v>
      </c>
      <c r="M119" s="61"/>
      <c r="N119" s="54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</row>
    <row r="120" spans="1:26" ht="15.75" customHeight="1">
      <c r="A120" s="46">
        <v>117</v>
      </c>
      <c r="B120" s="47" t="s">
        <v>1064</v>
      </c>
      <c r="C120" s="48" t="str">
        <f>VLOOKUP('Cursos Actuales'!$B120,'B.D. (Ocultar)'!$B$4:$M$554,4,FALSE)</f>
        <v>Melissa Berger</v>
      </c>
      <c r="D120" s="48" t="str">
        <f>VLOOKUP('Cursos Actuales'!$B120,'B.D. (Ocultar)'!$B$4:$M$554,6,FALSE)</f>
        <v>Desarrollo Personal</v>
      </c>
      <c r="E120" s="48" t="str">
        <f>VLOOKUP('Cursos Actuales'!$B120,'B.D. (Ocultar)'!$B$4:$M$554,7,FALSE)</f>
        <v>Bienestar</v>
      </c>
      <c r="F120" s="48">
        <f>VLOOKUP('Cursos Actuales'!$B120,'B.D. (Ocultar)'!$B$4:$M$554,11,FALSE)</f>
        <v>2020</v>
      </c>
      <c r="G120" s="49" t="str">
        <f>VLOOKUP('Cursos Actuales'!$B120,'B.D. (Ocultar)'!$B$4:$M$888,10,FALSE)</f>
        <v>Sí</v>
      </c>
      <c r="H120" s="49" t="str">
        <f>VLOOKUP('Cursos Actuales'!$B120,'B.D. (Ocultar)'!$B$4:$M$554,9,FALSE)</f>
        <v>1h 10m</v>
      </c>
      <c r="I120" s="50">
        <v>4.8611111111111112E-2</v>
      </c>
      <c r="J120" s="49" t="str">
        <f>VLOOKUP('Cursos Actuales'!$B120,'B.D. (Ocultar)'!$B$4:$M$554,12,FALSE)</f>
        <v>Intermedio</v>
      </c>
      <c r="K120" s="51" t="s">
        <v>1543</v>
      </c>
      <c r="L120" s="52" t="str">
        <f>VLOOKUP(B120,'B.D. (Ocultar)'!$B$4:$N$584,13,FALSE)</f>
        <v>SI</v>
      </c>
      <c r="M120" s="61"/>
      <c r="N120" s="54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</row>
    <row r="121" spans="1:26" ht="15.75" customHeight="1">
      <c r="A121" s="46">
        <v>118</v>
      </c>
      <c r="B121" s="60" t="s">
        <v>1062</v>
      </c>
      <c r="C121" s="48" t="str">
        <f>VLOOKUP('Cursos Actuales'!$B121,'B.D. (Ocultar)'!$B$4:$M$554,4,FALSE)</f>
        <v>Fernando Gil</v>
      </c>
      <c r="D121" s="48" t="str">
        <f>VLOOKUP('Cursos Actuales'!$B121,'B.D. (Ocultar)'!$B$4:$M$554,6,FALSE)</f>
        <v>Desarrollo Personal</v>
      </c>
      <c r="E121" s="48" t="str">
        <f>VLOOKUP('Cursos Actuales'!$B121,'B.D. (Ocultar)'!$B$4:$M$554,7,FALSE)</f>
        <v>Liderazgo</v>
      </c>
      <c r="F121" s="48">
        <f>VLOOKUP('Cursos Actuales'!$B121,'B.D. (Ocultar)'!$B$4:$M$554,11,FALSE)</f>
        <v>2020</v>
      </c>
      <c r="G121" s="49" t="str">
        <f>VLOOKUP('Cursos Actuales'!$B121,'B.D. (Ocultar)'!$B$4:$M$888,10,FALSE)</f>
        <v>Sí</v>
      </c>
      <c r="H121" s="49" t="str">
        <f>VLOOKUP('Cursos Actuales'!$B121,'B.D. (Ocultar)'!$B$4:$M$554,9,FALSE)</f>
        <v>41 m</v>
      </c>
      <c r="I121" s="50">
        <v>2.7777777777777776E-2</v>
      </c>
      <c r="J121" s="49" t="str">
        <f>VLOOKUP('Cursos Actuales'!$B121,'B.D. (Ocultar)'!$B$4:$M$554,12,FALSE)</f>
        <v>Intermedio</v>
      </c>
      <c r="K121" s="51" t="s">
        <v>1544</v>
      </c>
      <c r="L121" s="52" t="str">
        <f>VLOOKUP(B121,'B.D. (Ocultar)'!$B$4:$N$584,13,FALSE)</f>
        <v>SI</v>
      </c>
      <c r="M121" s="61"/>
      <c r="N121" s="54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</row>
    <row r="122" spans="1:26" ht="15.75" customHeight="1">
      <c r="A122" s="46">
        <v>119</v>
      </c>
      <c r="B122" s="47" t="s">
        <v>1545</v>
      </c>
      <c r="C122" s="48" t="str">
        <f>VLOOKUP('Cursos Actuales'!$B122,'B.D. (Ocultar)'!$B$4:$M$554,4,FALSE)</f>
        <v>Pamela Abdala</v>
      </c>
      <c r="D122" s="48" t="str">
        <f>VLOOKUP('Cursos Actuales'!$B122,'B.D. (Ocultar)'!$B$4:$M$554,6,FALSE)</f>
        <v>Desarrollo Personal</v>
      </c>
      <c r="E122" s="48" t="str">
        <f>VLOOKUP('Cursos Actuales'!$B122,'B.D. (Ocultar)'!$B$4:$M$554,7,FALSE)</f>
        <v>Liderazgo</v>
      </c>
      <c r="F122" s="48">
        <f>VLOOKUP('Cursos Actuales'!$B122,'B.D. (Ocultar)'!$B$4:$M$554,11,FALSE)</f>
        <v>2020</v>
      </c>
      <c r="G122" s="49" t="str">
        <f>VLOOKUP('Cursos Actuales'!$B122,'B.D. (Ocultar)'!$B$4:$M$888,10,FALSE)</f>
        <v>Sí</v>
      </c>
      <c r="H122" s="49" t="str">
        <f>VLOOKUP('Cursos Actuales'!$B122,'B.D. (Ocultar)'!$B$4:$M$554,9,FALSE)</f>
        <v>47 m</v>
      </c>
      <c r="I122" s="50">
        <v>3.1944444444444442E-2</v>
      </c>
      <c r="J122" s="49" t="str">
        <f>VLOOKUP('Cursos Actuales'!$B122,'B.D. (Ocultar)'!$B$4:$M$554,12,FALSE)</f>
        <v>Intermedio</v>
      </c>
      <c r="K122" s="51" t="s">
        <v>1546</v>
      </c>
      <c r="L122" s="52" t="str">
        <f>VLOOKUP(B122,'B.D. (Ocultar)'!$B$4:$N$584,13,FALSE)</f>
        <v>SI</v>
      </c>
      <c r="M122" s="61"/>
      <c r="N122" s="54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</row>
    <row r="123" spans="1:26" ht="15.75" customHeight="1">
      <c r="A123" s="46">
        <v>120</v>
      </c>
      <c r="B123" s="47" t="s">
        <v>1067</v>
      </c>
      <c r="C123" s="48" t="str">
        <f>VLOOKUP('Cursos Actuales'!$B123,'B.D. (Ocultar)'!$B$4:$M$554,4,FALSE)</f>
        <v>Edinson Guerreros</v>
      </c>
      <c r="D123" s="48" t="str">
        <f>VLOOKUP('Cursos Actuales'!$B123,'B.D. (Ocultar)'!$B$4:$M$554,6,FALSE)</f>
        <v>Fotografía</v>
      </c>
      <c r="E123" s="48" t="str">
        <f>VLOOKUP('Cursos Actuales'!$B123,'B.D. (Ocultar)'!$B$4:$M$554,7,FALSE)</f>
        <v>Fotografía</v>
      </c>
      <c r="F123" s="48">
        <f>VLOOKUP('Cursos Actuales'!$B123,'B.D. (Ocultar)'!$B$4:$M$554,11,FALSE)</f>
        <v>2020</v>
      </c>
      <c r="G123" s="49" t="str">
        <f>VLOOKUP('Cursos Actuales'!$B123,'B.D. (Ocultar)'!$B$4:$M$888,10,FALSE)</f>
        <v>Sí</v>
      </c>
      <c r="H123" s="49" t="str">
        <f>VLOOKUP('Cursos Actuales'!$B123,'B.D. (Ocultar)'!$B$4:$M$554,9,FALSE)</f>
        <v>36m</v>
      </c>
      <c r="I123" s="50">
        <v>2.5000000000000001E-2</v>
      </c>
      <c r="J123" s="49" t="str">
        <f>VLOOKUP('Cursos Actuales'!$B123,'B.D. (Ocultar)'!$B$4:$M$554,12,FALSE)</f>
        <v>Intermedio</v>
      </c>
      <c r="K123" s="51" t="s">
        <v>1547</v>
      </c>
      <c r="L123" s="52" t="str">
        <f>VLOOKUP(B123,'B.D. (Ocultar)'!$B$4:$N$584,13,FALSE)</f>
        <v>SI</v>
      </c>
      <c r="M123" s="61"/>
      <c r="N123" s="54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</row>
    <row r="124" spans="1:26" ht="15.75" customHeight="1">
      <c r="A124" s="46">
        <v>121</v>
      </c>
      <c r="B124" s="60" t="s">
        <v>1069</v>
      </c>
      <c r="C124" s="48" t="str">
        <f>VLOOKUP('Cursos Actuales'!$B124,'B.D. (Ocultar)'!$B$4:$M$554,4,FALSE)</f>
        <v>Ivan Quiñones</v>
      </c>
      <c r="D124" s="48" t="str">
        <f>VLOOKUP('Cursos Actuales'!$B124,'B.D. (Ocultar)'!$B$4:$M$554,6,FALSE)</f>
        <v>Recursos humanos</v>
      </c>
      <c r="E124" s="48" t="str">
        <f>VLOOKUP('Cursos Actuales'!$B124,'B.D. (Ocultar)'!$B$4:$M$554,7,FALSE)</f>
        <v>RRHH Soft</v>
      </c>
      <c r="F124" s="48">
        <f>VLOOKUP('Cursos Actuales'!$B124,'B.D. (Ocultar)'!$B$4:$M$554,11,FALSE)</f>
        <v>2020</v>
      </c>
      <c r="G124" s="49" t="str">
        <f>VLOOKUP('Cursos Actuales'!$B124,'B.D. (Ocultar)'!$B$4:$M$888,10,FALSE)</f>
        <v>Sí</v>
      </c>
      <c r="H124" s="49" t="str">
        <f>VLOOKUP('Cursos Actuales'!$B124,'B.D. (Ocultar)'!$B$4:$M$554,9,FALSE)</f>
        <v>1h 45m</v>
      </c>
      <c r="I124" s="50">
        <v>7.2916666666666671E-2</v>
      </c>
      <c r="J124" s="49" t="str">
        <f>VLOOKUP('Cursos Actuales'!$B124,'B.D. (Ocultar)'!$B$4:$M$554,12,FALSE)</f>
        <v>Intermedio</v>
      </c>
      <c r="K124" s="51" t="s">
        <v>1548</v>
      </c>
      <c r="L124" s="52" t="str">
        <f>VLOOKUP(B124,'B.D. (Ocultar)'!$B$4:$N$584,13,FALSE)</f>
        <v>SI</v>
      </c>
      <c r="M124" s="61"/>
      <c r="N124" s="54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</row>
    <row r="125" spans="1:26" ht="15.75" customHeight="1">
      <c r="A125" s="46">
        <v>122</v>
      </c>
      <c r="B125" s="60" t="s">
        <v>1075</v>
      </c>
      <c r="C125" s="48" t="str">
        <f>VLOOKUP('Cursos Actuales'!$B125,'B.D. (Ocultar)'!$B$4:$M$554,4,FALSE)</f>
        <v>Iván Quiñones</v>
      </c>
      <c r="D125" s="48" t="str">
        <f>VLOOKUP('Cursos Actuales'!$B125,'B.D. (Ocultar)'!$B$4:$M$554,6,FALSE)</f>
        <v>Recursos humanos</v>
      </c>
      <c r="E125" s="48" t="str">
        <f>VLOOKUP('Cursos Actuales'!$B125,'B.D. (Ocultar)'!$B$4:$M$554,7,FALSE)</f>
        <v>RRHH Soft</v>
      </c>
      <c r="F125" s="48">
        <f>VLOOKUP('Cursos Actuales'!$B125,'B.D. (Ocultar)'!$B$4:$M$554,11,FALSE)</f>
        <v>2020</v>
      </c>
      <c r="G125" s="49" t="str">
        <f>VLOOKUP('Cursos Actuales'!$B125,'B.D. (Ocultar)'!$B$4:$M$888,10,FALSE)</f>
        <v>Sí</v>
      </c>
      <c r="H125" s="49" t="str">
        <f>VLOOKUP('Cursos Actuales'!$B125,'B.D. (Ocultar)'!$B$4:$M$554,9,FALSE)</f>
        <v>1h 5m</v>
      </c>
      <c r="I125" s="50">
        <v>4.4444444444444446E-2</v>
      </c>
      <c r="J125" s="49" t="str">
        <f>VLOOKUP('Cursos Actuales'!$B125,'B.D. (Ocultar)'!$B$4:$M$554,12,FALSE)</f>
        <v>Intermedio</v>
      </c>
      <c r="K125" s="51" t="s">
        <v>1549</v>
      </c>
      <c r="L125" s="52" t="str">
        <f>VLOOKUP(B125,'B.D. (Ocultar)'!$B$4:$N$584,13,FALSE)</f>
        <v>SI</v>
      </c>
      <c r="M125" s="61"/>
      <c r="N125" s="61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</row>
    <row r="126" spans="1:26" ht="15.75" customHeight="1">
      <c r="A126" s="46">
        <v>123</v>
      </c>
      <c r="B126" s="60" t="s">
        <v>1056</v>
      </c>
      <c r="C126" s="48" t="str">
        <f>VLOOKUP('Cursos Actuales'!$B126,'B.D. (Ocultar)'!$B$4:$M$554,4,FALSE)</f>
        <v>Max Vidal</v>
      </c>
      <c r="D126" s="48" t="str">
        <f>VLOOKUP('Cursos Actuales'!$B126,'B.D. (Ocultar)'!$B$4:$M$554,6,FALSE)</f>
        <v>Marketing</v>
      </c>
      <c r="E126" s="48" t="str">
        <f>VLOOKUP('Cursos Actuales'!$B126,'B.D. (Ocultar)'!$B$4:$M$554,7,FALSE)</f>
        <v>Publicidad</v>
      </c>
      <c r="F126" s="48">
        <f>VLOOKUP('Cursos Actuales'!$B126,'B.D. (Ocultar)'!$B$4:$M$554,11,FALSE)</f>
        <v>2020</v>
      </c>
      <c r="G126" s="49" t="str">
        <f>VLOOKUP('Cursos Actuales'!$B126,'B.D. (Ocultar)'!$B$4:$M$888,10,FALSE)</f>
        <v>Sí</v>
      </c>
      <c r="H126" s="49" t="str">
        <f>VLOOKUP('Cursos Actuales'!$B126,'B.D. (Ocultar)'!$B$4:$M$554,9,FALSE)</f>
        <v>2h 31m</v>
      </c>
      <c r="I126" s="50">
        <v>0.10486111111111111</v>
      </c>
      <c r="J126" s="49" t="str">
        <f>VLOOKUP('Cursos Actuales'!$B126,'B.D. (Ocultar)'!$B$4:$M$554,12,FALSE)</f>
        <v>Intermedio</v>
      </c>
      <c r="K126" s="51" t="s">
        <v>1550</v>
      </c>
      <c r="L126" s="52" t="str">
        <f>VLOOKUP(B126,'B.D. (Ocultar)'!$B$4:$N$584,13,FALSE)</f>
        <v>SI</v>
      </c>
      <c r="M126" s="61"/>
      <c r="N126" s="54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</row>
    <row r="127" spans="1:26" ht="15.75" customHeight="1">
      <c r="A127" s="46">
        <v>124</v>
      </c>
      <c r="B127" s="60" t="s">
        <v>1054</v>
      </c>
      <c r="C127" s="48" t="str">
        <f>VLOOKUP('Cursos Actuales'!$B127,'B.D. (Ocultar)'!$B$4:$M$554,4,FALSE)</f>
        <v>Fernando Gil</v>
      </c>
      <c r="D127" s="48" t="str">
        <f>VLOOKUP('Cursos Actuales'!$B127,'B.D. (Ocultar)'!$B$4:$M$554,6,FALSE)</f>
        <v>Desarrollo Personal</v>
      </c>
      <c r="E127" s="48" t="str">
        <f>VLOOKUP('Cursos Actuales'!$B127,'B.D. (Ocultar)'!$B$4:$M$554,7,FALSE)</f>
        <v>Liderazgo</v>
      </c>
      <c r="F127" s="48">
        <f>VLOOKUP('Cursos Actuales'!$B127,'B.D. (Ocultar)'!$B$4:$M$554,11,FALSE)</f>
        <v>2020</v>
      </c>
      <c r="G127" s="49" t="str">
        <f>VLOOKUP('Cursos Actuales'!$B127,'B.D. (Ocultar)'!$B$4:$M$888,10,FALSE)</f>
        <v>Sí</v>
      </c>
      <c r="H127" s="49" t="str">
        <f>VLOOKUP('Cursos Actuales'!$B127,'B.D. (Ocultar)'!$B$4:$M$554,9,FALSE)</f>
        <v>46m</v>
      </c>
      <c r="I127" s="50">
        <v>3.1944444444444442E-2</v>
      </c>
      <c r="J127" s="49" t="str">
        <f>VLOOKUP('Cursos Actuales'!$B127,'B.D. (Ocultar)'!$B$4:$M$554,12,FALSE)</f>
        <v>Intermedio</v>
      </c>
      <c r="K127" s="51" t="s">
        <v>1551</v>
      </c>
      <c r="L127" s="52" t="str">
        <f>VLOOKUP(B127,'B.D. (Ocultar)'!$B$4:$N$584,13,FALSE)</f>
        <v>SI</v>
      </c>
      <c r="M127" s="61"/>
      <c r="N127" s="54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</row>
    <row r="128" spans="1:26" ht="15.75" customHeight="1">
      <c r="A128" s="46">
        <v>125</v>
      </c>
      <c r="B128" s="62" t="s">
        <v>1135</v>
      </c>
      <c r="C128" s="48" t="str">
        <f>VLOOKUP('Cursos Actuales'!$B128,'B.D. (Ocultar)'!$B$4:$M$554,4,FALSE)</f>
        <v>Fiorella Cayo</v>
      </c>
      <c r="D128" s="48" t="str">
        <f>VLOOKUP('Cursos Actuales'!$B128,'B.D. (Ocultar)'!$B$4:$M$554,6,FALSE)</f>
        <v>Desarrollo Personal</v>
      </c>
      <c r="E128" s="48" t="str">
        <f>VLOOKUP('Cursos Actuales'!$B128,'B.D. (Ocultar)'!$B$4:$M$554,7,FALSE)</f>
        <v>Bienestar</v>
      </c>
      <c r="F128" s="48">
        <f>VLOOKUP('Cursos Actuales'!$B128,'B.D. (Ocultar)'!$B$4:$M$554,11,FALSE)</f>
        <v>2020</v>
      </c>
      <c r="G128" s="49" t="str">
        <f>VLOOKUP('Cursos Actuales'!$B128,'B.D. (Ocultar)'!$B$4:$M$888,10,FALSE)</f>
        <v>Sí</v>
      </c>
      <c r="H128" s="49" t="str">
        <f>VLOOKUP('Cursos Actuales'!$B128,'B.D. (Ocultar)'!$B$4:$M$554,9,FALSE)</f>
        <v>2h 2m</v>
      </c>
      <c r="I128" s="50">
        <v>9.7222222222222224E-2</v>
      </c>
      <c r="J128" s="49" t="str">
        <f>VLOOKUP('Cursos Actuales'!$B128,'B.D. (Ocultar)'!$B$4:$M$554,12,FALSE)</f>
        <v>Intermedio</v>
      </c>
      <c r="K128" s="63" t="s">
        <v>1552</v>
      </c>
      <c r="L128" s="52" t="str">
        <f>VLOOKUP(B128,'B.D. (Ocultar)'!$B$4:$N$584,13,FALSE)</f>
        <v>SI</v>
      </c>
      <c r="M128" s="61"/>
      <c r="N128" s="54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</row>
    <row r="129" spans="1:26" ht="15.75" customHeight="1">
      <c r="A129" s="46">
        <v>126</v>
      </c>
      <c r="B129" s="62" t="s">
        <v>1053</v>
      </c>
      <c r="C129" s="48" t="str">
        <f>VLOOKUP('Cursos Actuales'!$B129,'B.D. (Ocultar)'!$B$4:$M$554,4,FALSE)</f>
        <v>Germán Eguiguren</v>
      </c>
      <c r="D129" s="48" t="str">
        <f>VLOOKUP('Cursos Actuales'!$B129,'B.D. (Ocultar)'!$B$4:$M$554,6,FALSE)</f>
        <v>Negocios</v>
      </c>
      <c r="E129" s="48" t="str">
        <f>VLOOKUP('Cursos Actuales'!$B129,'B.D. (Ocultar)'!$B$4:$M$554,7,FALSE)</f>
        <v>Gestión Comercial</v>
      </c>
      <c r="F129" s="48">
        <f>VLOOKUP('Cursos Actuales'!$B129,'B.D. (Ocultar)'!$B$4:$M$554,11,FALSE)</f>
        <v>2020</v>
      </c>
      <c r="G129" s="49" t="str">
        <f>VLOOKUP('Cursos Actuales'!$B129,'B.D. (Ocultar)'!$B$4:$M$888,10,FALSE)</f>
        <v>Sí</v>
      </c>
      <c r="H129" s="49" t="str">
        <f>VLOOKUP('Cursos Actuales'!$B129,'B.D. (Ocultar)'!$B$4:$M$554,9,FALSE)</f>
        <v>1h 59m</v>
      </c>
      <c r="I129" s="50">
        <v>8.2638888888888887E-2</v>
      </c>
      <c r="J129" s="49" t="str">
        <f>VLOOKUP('Cursos Actuales'!$B129,'B.D. (Ocultar)'!$B$4:$M$554,12,FALSE)</f>
        <v>Básico</v>
      </c>
      <c r="K129" s="63" t="s">
        <v>1553</v>
      </c>
      <c r="L129" s="52" t="str">
        <f>VLOOKUP(B129,'B.D. (Ocultar)'!$B$4:$N$584,13,FALSE)</f>
        <v>SI</v>
      </c>
      <c r="M129" s="61"/>
      <c r="N129" s="61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</row>
    <row r="130" spans="1:26" ht="15.75" customHeight="1">
      <c r="A130" s="46">
        <v>127</v>
      </c>
      <c r="B130" s="62" t="s">
        <v>1050</v>
      </c>
      <c r="C130" s="48" t="str">
        <f>VLOOKUP('Cursos Actuales'!$B130,'B.D. (Ocultar)'!$B$4:$M$554,4,FALSE)</f>
        <v>Rony Durand</v>
      </c>
      <c r="D130" s="48" t="str">
        <f>VLOOKUP('Cursos Actuales'!$B130,'B.D. (Ocultar)'!$B$4:$M$554,6,FALSE)</f>
        <v>Desarrollo Personal</v>
      </c>
      <c r="E130" s="48" t="str">
        <f>VLOOKUP('Cursos Actuales'!$B130,'B.D. (Ocultar)'!$B$4:$M$554,7,FALSE)</f>
        <v>Bienestar</v>
      </c>
      <c r="F130" s="48">
        <f>VLOOKUP('Cursos Actuales'!$B130,'B.D. (Ocultar)'!$B$4:$M$554,11,FALSE)</f>
        <v>2020</v>
      </c>
      <c r="G130" s="49" t="str">
        <f>VLOOKUP('Cursos Actuales'!$B130,'B.D. (Ocultar)'!$B$4:$M$888,10,FALSE)</f>
        <v>Sí</v>
      </c>
      <c r="H130" s="49" t="str">
        <f>VLOOKUP('Cursos Actuales'!$B130,'B.D. (Ocultar)'!$B$4:$M$554,9,FALSE)</f>
        <v>30m</v>
      </c>
      <c r="I130" s="50">
        <v>2.0833333333333332E-2</v>
      </c>
      <c r="J130" s="49" t="str">
        <f>VLOOKUP('Cursos Actuales'!$B130,'B.D. (Ocultar)'!$B$4:$M$554,12,FALSE)</f>
        <v>Básico</v>
      </c>
      <c r="K130" s="63" t="s">
        <v>1554</v>
      </c>
      <c r="L130" s="52" t="str">
        <f>VLOOKUP(B130,'B.D. (Ocultar)'!$B$4:$N$584,13,FALSE)</f>
        <v>SI</v>
      </c>
      <c r="M130" s="61"/>
      <c r="N130" s="61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</row>
    <row r="131" spans="1:26" ht="15.75" customHeight="1">
      <c r="A131" s="46">
        <v>128</v>
      </c>
      <c r="B131" s="60" t="s">
        <v>1047</v>
      </c>
      <c r="C131" s="48" t="str">
        <f>VLOOKUP('Cursos Actuales'!$B131,'B.D. (Ocultar)'!$B$4:$M$554,4,FALSE)</f>
        <v>Nicole Perret</v>
      </c>
      <c r="D131" s="48" t="str">
        <f>VLOOKUP('Cursos Actuales'!$B131,'B.D. (Ocultar)'!$B$4:$M$554,6,FALSE)</f>
        <v>Desarrollo Personal</v>
      </c>
      <c r="E131" s="48" t="str">
        <f>VLOOKUP('Cursos Actuales'!$B131,'B.D. (Ocultar)'!$B$4:$M$554,7,FALSE)</f>
        <v>Liderazgo</v>
      </c>
      <c r="F131" s="48">
        <f>VLOOKUP('Cursos Actuales'!$B131,'B.D. (Ocultar)'!$B$4:$M$554,11,FALSE)</f>
        <v>2020</v>
      </c>
      <c r="G131" s="49" t="str">
        <f>VLOOKUP('Cursos Actuales'!$B131,'B.D. (Ocultar)'!$B$4:$M$888,10,FALSE)</f>
        <v>Sí</v>
      </c>
      <c r="H131" s="49" t="str">
        <f>VLOOKUP('Cursos Actuales'!$B131,'B.D. (Ocultar)'!$B$4:$M$554,9,FALSE)</f>
        <v>1h 20m</v>
      </c>
      <c r="I131" s="50">
        <v>5.5555555555555552E-2</v>
      </c>
      <c r="J131" s="49" t="str">
        <f>VLOOKUP('Cursos Actuales'!$B131,'B.D. (Ocultar)'!$B$4:$M$554,12,FALSE)</f>
        <v>Básico - Intermedio</v>
      </c>
      <c r="K131" s="51" t="s">
        <v>1555</v>
      </c>
      <c r="L131" s="52" t="str">
        <f>VLOOKUP(B131,'B.D. (Ocultar)'!$B$4:$N$584,13,FALSE)</f>
        <v>SI</v>
      </c>
      <c r="M131" s="61"/>
      <c r="N131" s="61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</row>
    <row r="132" spans="1:26" ht="15.75" customHeight="1">
      <c r="A132" s="46">
        <v>129</v>
      </c>
      <c r="B132" s="60" t="s">
        <v>1045</v>
      </c>
      <c r="C132" s="48" t="str">
        <f>VLOOKUP('Cursos Actuales'!$B132,'B.D. (Ocultar)'!$B$4:$M$554,4,FALSE)</f>
        <v>Johanna Trelles</v>
      </c>
      <c r="D132" s="48" t="str">
        <f>VLOOKUP('Cursos Actuales'!$B132,'B.D. (Ocultar)'!$B$4:$M$554,6,FALSE)</f>
        <v>Negocios</v>
      </c>
      <c r="E132" s="48" t="str">
        <f>VLOOKUP('Cursos Actuales'!$B132,'B.D. (Ocultar)'!$B$4:$M$554,7,FALSE)</f>
        <v>Gestión Comercial</v>
      </c>
      <c r="F132" s="48">
        <f>VLOOKUP('Cursos Actuales'!$B132,'B.D. (Ocultar)'!$B$4:$M$554,11,FALSE)</f>
        <v>2020</v>
      </c>
      <c r="G132" s="49" t="str">
        <f>VLOOKUP('Cursos Actuales'!$B132,'B.D. (Ocultar)'!$B$4:$M$888,10,FALSE)</f>
        <v>Sí</v>
      </c>
      <c r="H132" s="49" t="str">
        <f>VLOOKUP('Cursos Actuales'!$B132,'B.D. (Ocultar)'!$B$4:$M$554,9,FALSE)</f>
        <v>2h 30m</v>
      </c>
      <c r="I132" s="50">
        <v>0.10416666666666667</v>
      </c>
      <c r="J132" s="49" t="str">
        <f>VLOOKUP('Cursos Actuales'!$B132,'B.D. (Ocultar)'!$B$4:$M$554,12,FALSE)</f>
        <v>Básico</v>
      </c>
      <c r="K132" s="51" t="s">
        <v>1556</v>
      </c>
      <c r="L132" s="52" t="str">
        <f>VLOOKUP(B132,'B.D. (Ocultar)'!$B$4:$N$584,13,FALSE)</f>
        <v>SI</v>
      </c>
      <c r="M132" s="61"/>
      <c r="N132" s="61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</row>
    <row r="133" spans="1:26" ht="15.75" customHeight="1">
      <c r="A133" s="46">
        <v>130</v>
      </c>
      <c r="B133" s="60" t="s">
        <v>1043</v>
      </c>
      <c r="C133" s="48" t="str">
        <f>VLOOKUP('Cursos Actuales'!$B133,'B.D. (Ocultar)'!$B$4:$M$554,4,FALSE)</f>
        <v>Edú Solano</v>
      </c>
      <c r="D133" s="48" t="str">
        <f>VLOOKUP('Cursos Actuales'!$B133,'B.D. (Ocultar)'!$B$4:$M$554,6,FALSE)</f>
        <v>Negocios</v>
      </c>
      <c r="E133" s="48" t="str">
        <f>VLOOKUP('Cursos Actuales'!$B133,'B.D. (Ocultar)'!$B$4:$M$554,7,FALSE)</f>
        <v>Finanzas</v>
      </c>
      <c r="F133" s="48">
        <f>VLOOKUP('Cursos Actuales'!$B133,'B.D. (Ocultar)'!$B$4:$M$554,11,FALSE)</f>
        <v>2020</v>
      </c>
      <c r="G133" s="49" t="str">
        <f>VLOOKUP('Cursos Actuales'!$B133,'B.D. (Ocultar)'!$B$4:$M$888,10,FALSE)</f>
        <v>Sí</v>
      </c>
      <c r="H133" s="49" t="str">
        <f>VLOOKUP('Cursos Actuales'!$B133,'B.D. (Ocultar)'!$B$4:$M$554,9,FALSE)</f>
        <v>1h</v>
      </c>
      <c r="I133" s="50">
        <v>4.1666666666666664E-2</v>
      </c>
      <c r="J133" s="49" t="str">
        <f>VLOOKUP('Cursos Actuales'!$B133,'B.D. (Ocultar)'!$B$4:$M$554,12,FALSE)</f>
        <v>Básico</v>
      </c>
      <c r="K133" s="51" t="s">
        <v>1557</v>
      </c>
      <c r="L133" s="52" t="str">
        <f>VLOOKUP(B133,'B.D. (Ocultar)'!$B$4:$N$584,13,FALSE)</f>
        <v>SI</v>
      </c>
      <c r="M133" s="61"/>
      <c r="N133" s="61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</row>
    <row r="134" spans="1:26" ht="15.75" customHeight="1">
      <c r="A134" s="46">
        <v>131</v>
      </c>
      <c r="B134" s="60" t="s">
        <v>1040</v>
      </c>
      <c r="C134" s="48" t="str">
        <f>VLOOKUP('Cursos Actuales'!$B134,'B.D. (Ocultar)'!$B$4:$M$554,4,FALSE)</f>
        <v>Bertha Zuñiga</v>
      </c>
      <c r="D134" s="48" t="str">
        <f>VLOOKUP('Cursos Actuales'!$B134,'B.D. (Ocultar)'!$B$4:$M$554,6,FALSE)</f>
        <v>Desarrollo Personal</v>
      </c>
      <c r="E134" s="48" t="str">
        <f>VLOOKUP('Cursos Actuales'!$B134,'B.D. (Ocultar)'!$B$4:$M$554,7,FALSE)</f>
        <v>Bienestar</v>
      </c>
      <c r="F134" s="48">
        <f>VLOOKUP('Cursos Actuales'!$B134,'B.D. (Ocultar)'!$B$4:$M$554,11,FALSE)</f>
        <v>2020</v>
      </c>
      <c r="G134" s="49" t="str">
        <f>VLOOKUP('Cursos Actuales'!$B134,'B.D. (Ocultar)'!$B$4:$M$888,10,FALSE)</f>
        <v>Sí</v>
      </c>
      <c r="H134" s="49" t="str">
        <f>VLOOKUP('Cursos Actuales'!$B134,'B.D. (Ocultar)'!$B$4:$M$554,9,FALSE)</f>
        <v>59m</v>
      </c>
      <c r="I134" s="50">
        <v>4.0972222222222222E-2</v>
      </c>
      <c r="J134" s="49" t="str">
        <f>VLOOKUP('Cursos Actuales'!$B134,'B.D. (Ocultar)'!$B$4:$M$554,12,FALSE)</f>
        <v>Básico - Intermedio</v>
      </c>
      <c r="K134" s="51" t="s">
        <v>1558</v>
      </c>
      <c r="L134" s="52" t="str">
        <f>VLOOKUP(B134,'B.D. (Ocultar)'!$B$4:$N$584,13,FALSE)</f>
        <v>SI</v>
      </c>
      <c r="M134" s="61"/>
      <c r="N134" s="61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</row>
    <row r="135" spans="1:26" ht="15.75" customHeight="1">
      <c r="A135" s="46">
        <v>132</v>
      </c>
      <c r="B135" s="60" t="s">
        <v>1138</v>
      </c>
      <c r="C135" s="48" t="str">
        <f>VLOOKUP('Cursos Actuales'!$B135,'B.D. (Ocultar)'!$B$4:$M$554,4,FALSE)</f>
        <v>Sergio Bazo</v>
      </c>
      <c r="D135" s="48" t="str">
        <f>VLOOKUP('Cursos Actuales'!$B135,'B.D. (Ocultar)'!$B$4:$M$554,6,FALSE)</f>
        <v>Microsof Office</v>
      </c>
      <c r="E135" s="48" t="str">
        <f>VLOOKUP('Cursos Actuales'!$B135,'B.D. (Ocultar)'!$B$4:$M$554,7,FALSE)</f>
        <v>Office</v>
      </c>
      <c r="F135" s="48">
        <f>VLOOKUP('Cursos Actuales'!$B135,'B.D. (Ocultar)'!$B$4:$M$554,11,FALSE)</f>
        <v>2020</v>
      </c>
      <c r="G135" s="49" t="str">
        <f>VLOOKUP('Cursos Actuales'!$B135,'B.D. (Ocultar)'!$B$4:$M$888,10,FALSE)</f>
        <v>Sí</v>
      </c>
      <c r="H135" s="49" t="str">
        <f>VLOOKUP('Cursos Actuales'!$B135,'B.D. (Ocultar)'!$B$4:$M$554,9,FALSE)</f>
        <v>5h 2m</v>
      </c>
      <c r="I135" s="50">
        <v>0.22222222222222221</v>
      </c>
      <c r="J135" s="49" t="str">
        <f>VLOOKUP('Cursos Actuales'!$B135,'B.D. (Ocultar)'!$B$4:$M$554,12,FALSE)</f>
        <v>Básico</v>
      </c>
      <c r="K135" s="51" t="s">
        <v>1559</v>
      </c>
      <c r="L135" s="52" t="str">
        <f>VLOOKUP(B135,'B.D. (Ocultar)'!$B$4:$N$584,13,FALSE)</f>
        <v>SI</v>
      </c>
      <c r="M135" s="64"/>
      <c r="N135" s="61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Y135" s="39"/>
      <c r="Z135" s="39"/>
    </row>
    <row r="136" spans="1:26" ht="15.75" customHeight="1">
      <c r="A136" s="46">
        <v>133</v>
      </c>
      <c r="B136" s="62" t="s">
        <v>1108</v>
      </c>
      <c r="C136" s="48" t="str">
        <f>VLOOKUP('Cursos Actuales'!$B136,'B.D. (Ocultar)'!$B$4:$M$554,4,FALSE)</f>
        <v>Sergio Bazo</v>
      </c>
      <c r="D136" s="48" t="str">
        <f>VLOOKUP('Cursos Actuales'!$B136,'B.D. (Ocultar)'!$B$4:$M$554,6,FALSE)</f>
        <v>Microsof Office</v>
      </c>
      <c r="E136" s="48" t="str">
        <f>VLOOKUP('Cursos Actuales'!$B136,'B.D. (Ocultar)'!$B$4:$M$554,7,FALSE)</f>
        <v>Office</v>
      </c>
      <c r="F136" s="48">
        <f>VLOOKUP('Cursos Actuales'!$B136,'B.D. (Ocultar)'!$B$4:$M$554,11,FALSE)</f>
        <v>2020</v>
      </c>
      <c r="G136" s="49" t="str">
        <f>VLOOKUP('Cursos Actuales'!$B136,'B.D. (Ocultar)'!$B$4:$M$888,10,FALSE)</f>
        <v>Sí</v>
      </c>
      <c r="H136" s="49" t="str">
        <f>VLOOKUP('Cursos Actuales'!$B136,'B.D. (Ocultar)'!$B$4:$M$554,9,FALSE)</f>
        <v>8h</v>
      </c>
      <c r="I136" s="50">
        <v>0.33333333333333331</v>
      </c>
      <c r="J136" s="49" t="str">
        <f>VLOOKUP('Cursos Actuales'!$B136,'B.D. (Ocultar)'!$B$4:$M$554,12,FALSE)</f>
        <v>Intermedio</v>
      </c>
      <c r="K136" s="63" t="s">
        <v>1560</v>
      </c>
      <c r="L136" s="52" t="str">
        <f>VLOOKUP(B136,'B.D. (Ocultar)'!$B$4:$N$584,13,FALSE)</f>
        <v>SI</v>
      </c>
      <c r="M136" s="61"/>
      <c r="N136" s="61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</row>
    <row r="137" spans="1:26" ht="15.75" customHeight="1">
      <c r="A137" s="46">
        <v>134</v>
      </c>
      <c r="B137" s="65" t="s">
        <v>1103</v>
      </c>
      <c r="C137" s="48" t="str">
        <f>VLOOKUP('Cursos Actuales'!$B137,'B.D. (Ocultar)'!$B$4:$M$554,4,FALSE)</f>
        <v>Sergio Bazo</v>
      </c>
      <c r="D137" s="48" t="str">
        <f>VLOOKUP('Cursos Actuales'!$B137,'B.D. (Ocultar)'!$B$4:$M$554,6,FALSE)</f>
        <v>Microsof Office</v>
      </c>
      <c r="E137" s="48" t="str">
        <f>VLOOKUP('Cursos Actuales'!$B137,'B.D. (Ocultar)'!$B$4:$M$554,7,FALSE)</f>
        <v>Office</v>
      </c>
      <c r="F137" s="48">
        <f>VLOOKUP('Cursos Actuales'!$B137,'B.D. (Ocultar)'!$B$4:$M$554,11,FALSE)</f>
        <v>2020</v>
      </c>
      <c r="G137" s="49" t="str">
        <f>VLOOKUP('Cursos Actuales'!$B137,'B.D. (Ocultar)'!$B$4:$M$888,10,FALSE)</f>
        <v>Sí</v>
      </c>
      <c r="H137" s="49" t="str">
        <f>VLOOKUP('Cursos Actuales'!$B137,'B.D. (Ocultar)'!$B$4:$M$554,9,FALSE)</f>
        <v>5h 43m</v>
      </c>
      <c r="I137" s="50">
        <v>0.23819444444444443</v>
      </c>
      <c r="J137" s="49" t="str">
        <f>VLOOKUP('Cursos Actuales'!$B137,'B.D. (Ocultar)'!$B$4:$M$554,12,FALSE)</f>
        <v>Avanzado</v>
      </c>
      <c r="K137" s="63" t="s">
        <v>1561</v>
      </c>
      <c r="L137" s="52" t="str">
        <f>VLOOKUP(B137,'B.D. (Ocultar)'!$B$4:$N$584,13,FALSE)</f>
        <v>SI</v>
      </c>
      <c r="M137" s="61"/>
      <c r="N137" s="61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</row>
    <row r="138" spans="1:26" ht="15.75" customHeight="1">
      <c r="A138" s="46">
        <v>135</v>
      </c>
      <c r="B138" s="65" t="s">
        <v>1102</v>
      </c>
      <c r="C138" s="48" t="str">
        <f>VLOOKUP('Cursos Actuales'!$B138,'B.D. (Ocultar)'!$B$4:$M$554,4,FALSE)</f>
        <v>Sergio Bazo</v>
      </c>
      <c r="D138" s="48" t="str">
        <f>VLOOKUP('Cursos Actuales'!$B138,'B.D. (Ocultar)'!$B$4:$M$554,6,FALSE)</f>
        <v>Microsof Office</v>
      </c>
      <c r="E138" s="48" t="str">
        <f>VLOOKUP('Cursos Actuales'!$B138,'B.D. (Ocultar)'!$B$4:$M$554,7,FALSE)</f>
        <v>Office</v>
      </c>
      <c r="F138" s="48">
        <f>VLOOKUP('Cursos Actuales'!$B138,'B.D. (Ocultar)'!$B$4:$M$554,11,FALSE)</f>
        <v>2020</v>
      </c>
      <c r="G138" s="49" t="str">
        <f>VLOOKUP('Cursos Actuales'!$B138,'B.D. (Ocultar)'!$B$4:$M$888,10,FALSE)</f>
        <v>Sí</v>
      </c>
      <c r="H138" s="49" t="str">
        <f>VLOOKUP('Cursos Actuales'!$B138,'B.D. (Ocultar)'!$B$4:$M$554,9,FALSE)</f>
        <v>1h 53m</v>
      </c>
      <c r="I138" s="50">
        <v>7.8472222222222221E-2</v>
      </c>
      <c r="J138" s="49" t="str">
        <f>VLOOKUP('Cursos Actuales'!$B138,'B.D. (Ocultar)'!$B$4:$M$554,12,FALSE)</f>
        <v>Básico - Intermedio - Avanzado</v>
      </c>
      <c r="K138" s="63" t="s">
        <v>1562</v>
      </c>
      <c r="L138" s="52" t="str">
        <f>VLOOKUP(B138,'B.D. (Ocultar)'!$B$4:$N$584,13,FALSE)</f>
        <v>SI</v>
      </c>
      <c r="M138" s="61"/>
      <c r="N138" s="61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</row>
    <row r="139" spans="1:26" ht="15.75" customHeight="1">
      <c r="A139" s="46">
        <v>136</v>
      </c>
      <c r="B139" s="60" t="s">
        <v>1037</v>
      </c>
      <c r="C139" s="48" t="str">
        <f>VLOOKUP('Cursos Actuales'!$B139,'B.D. (Ocultar)'!$B$4:$M$554,4,FALSE)</f>
        <v>Camila Freire</v>
      </c>
      <c r="D139" s="48" t="str">
        <f>VLOOKUP('Cursos Actuales'!$B139,'B.D. (Ocultar)'!$B$4:$M$554,6,FALSE)</f>
        <v>Negocios</v>
      </c>
      <c r="E139" s="48" t="str">
        <f>VLOOKUP('Cursos Actuales'!$B139,'B.D. (Ocultar)'!$B$4:$M$554,7,FALSE)</f>
        <v>Gestión Comercial</v>
      </c>
      <c r="F139" s="48">
        <f>VLOOKUP('Cursos Actuales'!$B139,'B.D. (Ocultar)'!$B$4:$M$554,11,FALSE)</f>
        <v>2020</v>
      </c>
      <c r="G139" s="49" t="str">
        <f>VLOOKUP('Cursos Actuales'!$B139,'B.D. (Ocultar)'!$B$4:$M$888,10,FALSE)</f>
        <v>Sí</v>
      </c>
      <c r="H139" s="49" t="str">
        <f>VLOOKUP('Cursos Actuales'!$B139,'B.D. (Ocultar)'!$B$4:$M$554,9,FALSE)</f>
        <v>1h 25m</v>
      </c>
      <c r="I139" s="50">
        <v>5.9027777777777776E-2</v>
      </c>
      <c r="J139" s="49" t="str">
        <f>VLOOKUP('Cursos Actuales'!$B139,'B.D. (Ocultar)'!$B$4:$M$554,12,FALSE)</f>
        <v>Intermedio</v>
      </c>
      <c r="K139" s="63" t="s">
        <v>1563</v>
      </c>
      <c r="L139" s="52" t="str">
        <f>VLOOKUP(B139,'B.D. (Ocultar)'!$B$4:$N$584,13,FALSE)</f>
        <v>SI</v>
      </c>
      <c r="M139" s="61"/>
      <c r="N139" s="54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</row>
    <row r="140" spans="1:26" ht="15.75" customHeight="1">
      <c r="A140" s="46">
        <v>137</v>
      </c>
      <c r="B140" s="60" t="s">
        <v>1032</v>
      </c>
      <c r="C140" s="48" t="str">
        <f>VLOOKUP('Cursos Actuales'!$B140,'B.D. (Ocultar)'!$B$4:$M$554,4,FALSE)</f>
        <v>Tomás Moreno</v>
      </c>
      <c r="D140" s="48" t="str">
        <f>VLOOKUP('Cursos Actuales'!$B140,'B.D. (Ocultar)'!$B$4:$M$554,6,FALSE)</f>
        <v>Recursos humanos</v>
      </c>
      <c r="E140" s="48" t="str">
        <f>VLOOKUP('Cursos Actuales'!$B140,'B.D. (Ocultar)'!$B$4:$M$554,7,FALSE)</f>
        <v>RRHH Soft</v>
      </c>
      <c r="F140" s="48">
        <f>VLOOKUP('Cursos Actuales'!$B140,'B.D. (Ocultar)'!$B$4:$M$554,11,FALSE)</f>
        <v>2020</v>
      </c>
      <c r="G140" s="49" t="str">
        <f>VLOOKUP('Cursos Actuales'!$B140,'B.D. (Ocultar)'!$B$4:$M$888,10,FALSE)</f>
        <v>Sí</v>
      </c>
      <c r="H140" s="49" t="str">
        <f>VLOOKUP('Cursos Actuales'!$B140,'B.D. (Ocultar)'!$B$4:$M$554,9,FALSE)</f>
        <v>1h 09m</v>
      </c>
      <c r="I140" s="50">
        <v>4.791666666666667E-2</v>
      </c>
      <c r="J140" s="49" t="str">
        <f>VLOOKUP('Cursos Actuales'!$B140,'B.D. (Ocultar)'!$B$4:$M$554,12,FALSE)</f>
        <v>Intermedio</v>
      </c>
      <c r="K140" s="63" t="s">
        <v>1564</v>
      </c>
      <c r="L140" s="52" t="str">
        <f>VLOOKUP(B140,'B.D. (Ocultar)'!$B$4:$N$584,13,FALSE)</f>
        <v>SI</v>
      </c>
      <c r="M140" s="61"/>
      <c r="N140" s="61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</row>
    <row r="141" spans="1:26" ht="15.75" customHeight="1">
      <c r="A141" s="46">
        <v>138</v>
      </c>
      <c r="B141" s="60" t="s">
        <v>1027</v>
      </c>
      <c r="C141" s="48" t="str">
        <f>VLOOKUP('Cursos Actuales'!$B141,'B.D. (Ocultar)'!$B$4:$M$554,4,FALSE)</f>
        <v>Maria Fernanda Carreras</v>
      </c>
      <c r="D141" s="48" t="str">
        <f>VLOOKUP('Cursos Actuales'!$B141,'B.D. (Ocultar)'!$B$4:$M$554,6,FALSE)</f>
        <v>Recursos humanos</v>
      </c>
      <c r="E141" s="48" t="str">
        <f>VLOOKUP('Cursos Actuales'!$B141,'B.D. (Ocultar)'!$B$4:$M$554,7,FALSE)</f>
        <v>RRHH Soft</v>
      </c>
      <c r="F141" s="48">
        <f>VLOOKUP('Cursos Actuales'!$B141,'B.D. (Ocultar)'!$B$4:$M$554,11,FALSE)</f>
        <v>2020</v>
      </c>
      <c r="G141" s="49" t="str">
        <f>VLOOKUP('Cursos Actuales'!$B141,'B.D. (Ocultar)'!$B$4:$M$888,10,FALSE)</f>
        <v>Sí</v>
      </c>
      <c r="H141" s="49" t="str">
        <f>VLOOKUP('Cursos Actuales'!$B141,'B.D. (Ocultar)'!$B$4:$M$554,9,FALSE)</f>
        <v>1h 27m</v>
      </c>
      <c r="I141" s="50">
        <v>5.9722222222222225E-2</v>
      </c>
      <c r="J141" s="49" t="str">
        <f>VLOOKUP('Cursos Actuales'!$B141,'B.D. (Ocultar)'!$B$4:$M$554,12,FALSE)</f>
        <v>Intermedio</v>
      </c>
      <c r="K141" s="63" t="s">
        <v>1565</v>
      </c>
      <c r="L141" s="52" t="str">
        <f>VLOOKUP(B141,'B.D. (Ocultar)'!$B$4:$N$584,13,FALSE)</f>
        <v>SI</v>
      </c>
      <c r="M141" s="61"/>
      <c r="N141" s="54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</row>
    <row r="142" spans="1:26" ht="15.75" customHeight="1">
      <c r="A142" s="46">
        <v>139</v>
      </c>
      <c r="B142" s="65" t="s">
        <v>1024</v>
      </c>
      <c r="C142" s="48" t="str">
        <f>VLOOKUP('Cursos Actuales'!$B142,'B.D. (Ocultar)'!$B$4:$M$554,4,FALSE)</f>
        <v>Arantxa Layseca</v>
      </c>
      <c r="D142" s="48" t="str">
        <f>VLOOKUP('Cursos Actuales'!$B142,'B.D. (Ocultar)'!$B$4:$M$554,6,FALSE)</f>
        <v>Desarrollo Personal</v>
      </c>
      <c r="E142" s="48" t="str">
        <f>VLOOKUP('Cursos Actuales'!$B142,'B.D. (Ocultar)'!$B$4:$M$554,7,FALSE)</f>
        <v>Bienestar</v>
      </c>
      <c r="F142" s="48">
        <f>VLOOKUP('Cursos Actuales'!$B142,'B.D. (Ocultar)'!$B$4:$M$554,11,FALSE)</f>
        <v>2020</v>
      </c>
      <c r="G142" s="49" t="str">
        <f>VLOOKUP('Cursos Actuales'!$B142,'B.D. (Ocultar)'!$B$4:$M$888,10,FALSE)</f>
        <v>Sí</v>
      </c>
      <c r="H142" s="49" t="str">
        <f>VLOOKUP('Cursos Actuales'!$B142,'B.D. (Ocultar)'!$B$4:$M$554,9,FALSE)</f>
        <v>49m</v>
      </c>
      <c r="I142" s="50">
        <v>3.4027777777777775E-2</v>
      </c>
      <c r="J142" s="49" t="str">
        <f>VLOOKUP('Cursos Actuales'!$B142,'B.D. (Ocultar)'!$B$4:$M$554,12,FALSE)</f>
        <v>Básico - Intermedio</v>
      </c>
      <c r="K142" s="51" t="s">
        <v>1566</v>
      </c>
      <c r="L142" s="52" t="str">
        <f>VLOOKUP(B142,'B.D. (Ocultar)'!$B$4:$N$584,13,FALSE)</f>
        <v>SI</v>
      </c>
      <c r="M142" s="61"/>
      <c r="N142" s="61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</row>
    <row r="143" spans="1:26" ht="15.75" customHeight="1">
      <c r="A143" s="46">
        <v>140</v>
      </c>
      <c r="B143" s="60" t="s">
        <v>1029</v>
      </c>
      <c r="C143" s="48" t="str">
        <f>VLOOKUP('Cursos Actuales'!$B143,'B.D. (Ocultar)'!$B$4:$M$554,4,FALSE)</f>
        <v>Aris Yupanqui</v>
      </c>
      <c r="D143" s="48" t="str">
        <f>VLOOKUP('Cursos Actuales'!$B143,'B.D. (Ocultar)'!$B$4:$M$554,6,FALSE)</f>
        <v>Recursos humanos</v>
      </c>
      <c r="E143" s="48" t="str">
        <f>VLOOKUP('Cursos Actuales'!$B143,'B.D. (Ocultar)'!$B$4:$M$554,7,FALSE)</f>
        <v>RRHH Soft</v>
      </c>
      <c r="F143" s="48">
        <f>VLOOKUP('Cursos Actuales'!$B143,'B.D. (Ocultar)'!$B$4:$M$554,11,FALSE)</f>
        <v>2020</v>
      </c>
      <c r="G143" s="49" t="str">
        <f>VLOOKUP('Cursos Actuales'!$B143,'B.D. (Ocultar)'!$B$4:$M$888,10,FALSE)</f>
        <v>Sí</v>
      </c>
      <c r="H143" s="49" t="str">
        <f>VLOOKUP('Cursos Actuales'!$B143,'B.D. (Ocultar)'!$B$4:$M$554,9,FALSE)</f>
        <v>1h 24m</v>
      </c>
      <c r="I143" s="50">
        <v>5.8333333333333334E-2</v>
      </c>
      <c r="J143" s="49" t="str">
        <f>VLOOKUP('Cursos Actuales'!$B143,'B.D. (Ocultar)'!$B$4:$M$554,12,FALSE)</f>
        <v>Intermedio</v>
      </c>
      <c r="K143" s="51" t="s">
        <v>1567</v>
      </c>
      <c r="L143" s="52" t="str">
        <f>VLOOKUP(B143,'B.D. (Ocultar)'!$B$4:$N$584,13,FALSE)</f>
        <v>SI</v>
      </c>
      <c r="M143" s="61"/>
      <c r="N143" s="54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</row>
    <row r="144" spans="1:26" ht="15.75" customHeight="1">
      <c r="A144" s="46">
        <v>141</v>
      </c>
      <c r="B144" s="65" t="s">
        <v>1022</v>
      </c>
      <c r="C144" s="48" t="str">
        <f>VLOOKUP('Cursos Actuales'!$B144,'B.D. (Ocultar)'!$B$4:$M$554,4,FALSE)</f>
        <v>Gonzalo Raffo</v>
      </c>
      <c r="D144" s="48" t="str">
        <f>VLOOKUP('Cursos Actuales'!$B144,'B.D. (Ocultar)'!$B$4:$M$554,6,FALSE)</f>
        <v>Marketing</v>
      </c>
      <c r="E144" s="48" t="str">
        <f>VLOOKUP('Cursos Actuales'!$B144,'B.D. (Ocultar)'!$B$4:$M$554,7,FALSE)</f>
        <v>Branding</v>
      </c>
      <c r="F144" s="48">
        <f>VLOOKUP('Cursos Actuales'!$B144,'B.D. (Ocultar)'!$B$4:$M$554,11,FALSE)</f>
        <v>2020</v>
      </c>
      <c r="G144" s="49" t="str">
        <f>VLOOKUP('Cursos Actuales'!$B144,'B.D. (Ocultar)'!$B$4:$M$888,10,FALSE)</f>
        <v>Sí</v>
      </c>
      <c r="H144" s="49" t="str">
        <f>VLOOKUP('Cursos Actuales'!$B144,'B.D. (Ocultar)'!$B$4:$M$554,9,FALSE)</f>
        <v>1h 36m</v>
      </c>
      <c r="I144" s="50">
        <v>6.6666666666666666E-2</v>
      </c>
      <c r="J144" s="49" t="str">
        <f>VLOOKUP('Cursos Actuales'!$B144,'B.D. (Ocultar)'!$B$4:$M$554,12,FALSE)</f>
        <v>Intermedio</v>
      </c>
      <c r="K144" s="51" t="s">
        <v>1568</v>
      </c>
      <c r="L144" s="52" t="str">
        <f>VLOOKUP(B144,'B.D. (Ocultar)'!$B$4:$N$584,13,FALSE)</f>
        <v>SI</v>
      </c>
      <c r="M144" s="61"/>
      <c r="N144" s="54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</row>
    <row r="145" spans="1:26" ht="15.75" customHeight="1">
      <c r="A145" s="46">
        <v>142</v>
      </c>
      <c r="B145" s="65" t="s">
        <v>1018</v>
      </c>
      <c r="C145" s="48" t="str">
        <f>VLOOKUP('Cursos Actuales'!$B145,'B.D. (Ocultar)'!$B$4:$M$554,4,FALSE)</f>
        <v>Karin Miljanovich</v>
      </c>
      <c r="D145" s="48" t="str">
        <f>VLOOKUP('Cursos Actuales'!$B145,'B.D. (Ocultar)'!$B$4:$M$554,6,FALSE)</f>
        <v>Marketing</v>
      </c>
      <c r="E145" s="48" t="str">
        <f>VLOOKUP('Cursos Actuales'!$B145,'B.D. (Ocultar)'!$B$4:$M$554,7,FALSE)</f>
        <v>Comunicación Corporativa</v>
      </c>
      <c r="F145" s="48">
        <f>VLOOKUP('Cursos Actuales'!$B145,'B.D. (Ocultar)'!$B$4:$M$554,11,FALSE)</f>
        <v>2020</v>
      </c>
      <c r="G145" s="49" t="str">
        <f>VLOOKUP('Cursos Actuales'!$B145,'B.D. (Ocultar)'!$B$4:$M$888,10,FALSE)</f>
        <v>Sí</v>
      </c>
      <c r="H145" s="49" t="str">
        <f>VLOOKUP('Cursos Actuales'!$B145,'B.D. (Ocultar)'!$B$4:$M$554,9,FALSE)</f>
        <v>40m</v>
      </c>
      <c r="I145" s="50">
        <v>2.7777777777777776E-2</v>
      </c>
      <c r="J145" s="49" t="str">
        <f>VLOOKUP('Cursos Actuales'!$B145,'B.D. (Ocultar)'!$B$4:$M$554,12,FALSE)</f>
        <v>Intermedio</v>
      </c>
      <c r="K145" s="51" t="s">
        <v>1569</v>
      </c>
      <c r="L145" s="52" t="str">
        <f>VLOOKUP(B145,'B.D. (Ocultar)'!$B$4:$N$584,13,FALSE)</f>
        <v>SI</v>
      </c>
      <c r="M145" s="61"/>
      <c r="N145" s="54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</row>
    <row r="146" spans="1:26" ht="15.75" customHeight="1">
      <c r="A146" s="46">
        <v>143</v>
      </c>
      <c r="B146" s="65" t="s">
        <v>1015</v>
      </c>
      <c r="C146" s="48" t="str">
        <f>VLOOKUP('Cursos Actuales'!$B146,'B.D. (Ocultar)'!$B$4:$M$554,4,FALSE)</f>
        <v>Natalia Tafur</v>
      </c>
      <c r="D146" s="48" t="str">
        <f>VLOOKUP('Cursos Actuales'!$B146,'B.D. (Ocultar)'!$B$4:$M$554,6,FALSE)</f>
        <v>Desarrollo Personal</v>
      </c>
      <c r="E146" s="48" t="str">
        <f>VLOOKUP('Cursos Actuales'!$B146,'B.D. (Ocultar)'!$B$4:$M$554,7,FALSE)</f>
        <v>Liderazgo</v>
      </c>
      <c r="F146" s="48">
        <f>VLOOKUP('Cursos Actuales'!$B146,'B.D. (Ocultar)'!$B$4:$M$554,11,FALSE)</f>
        <v>2020</v>
      </c>
      <c r="G146" s="49" t="str">
        <f>VLOOKUP('Cursos Actuales'!$B146,'B.D. (Ocultar)'!$B$4:$M$888,10,FALSE)</f>
        <v>Sí</v>
      </c>
      <c r="H146" s="49" t="str">
        <f>VLOOKUP('Cursos Actuales'!$B146,'B.D. (Ocultar)'!$B$4:$M$554,9,FALSE)</f>
        <v>45m</v>
      </c>
      <c r="I146" s="50">
        <v>3.125E-2</v>
      </c>
      <c r="J146" s="49" t="str">
        <f>VLOOKUP('Cursos Actuales'!$B146,'B.D. (Ocultar)'!$B$4:$M$554,12,FALSE)</f>
        <v>Intermedio</v>
      </c>
      <c r="K146" s="51" t="s">
        <v>1570</v>
      </c>
      <c r="L146" s="52" t="str">
        <f>VLOOKUP(B146,'B.D. (Ocultar)'!$B$4:$N$584,13,FALSE)</f>
        <v>SI</v>
      </c>
      <c r="M146" s="61"/>
      <c r="N146" s="54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</row>
    <row r="147" spans="1:26" ht="15.75" customHeight="1">
      <c r="A147" s="46">
        <v>144</v>
      </c>
      <c r="B147" s="65" t="s">
        <v>1013</v>
      </c>
      <c r="C147" s="48" t="str">
        <f>VLOOKUP('Cursos Actuales'!$B147,'B.D. (Ocultar)'!$B$4:$M$554,4,FALSE)</f>
        <v>Miguel Figueroa</v>
      </c>
      <c r="D147" s="48" t="str">
        <f>VLOOKUP('Cursos Actuales'!$B147,'B.D. (Ocultar)'!$B$4:$M$554,6,FALSE)</f>
        <v>Desarrollo Personal</v>
      </c>
      <c r="E147" s="48" t="str">
        <f>VLOOKUP('Cursos Actuales'!$B147,'B.D. (Ocultar)'!$B$4:$M$554,7,FALSE)</f>
        <v>Liderazgo</v>
      </c>
      <c r="F147" s="48">
        <f>VLOOKUP('Cursos Actuales'!$B147,'B.D. (Ocultar)'!$B$4:$M$554,11,FALSE)</f>
        <v>2020</v>
      </c>
      <c r="G147" s="49" t="str">
        <f>VLOOKUP('Cursos Actuales'!$B147,'B.D. (Ocultar)'!$B$4:$M$888,10,FALSE)</f>
        <v>Sí</v>
      </c>
      <c r="H147" s="49" t="str">
        <f>VLOOKUP('Cursos Actuales'!$B147,'B.D. (Ocultar)'!$B$4:$M$554,9,FALSE)</f>
        <v>2h 10m</v>
      </c>
      <c r="I147" s="50">
        <v>9.0277777777777776E-2</v>
      </c>
      <c r="J147" s="49" t="str">
        <f>VLOOKUP('Cursos Actuales'!$B147,'B.D. (Ocultar)'!$B$4:$M$554,12,FALSE)</f>
        <v>Básico - Intermedio - Avanzado</v>
      </c>
      <c r="K147" s="51" t="s">
        <v>1571</v>
      </c>
      <c r="L147" s="52" t="str">
        <f>VLOOKUP(B147,'B.D. (Ocultar)'!$B$4:$N$584,13,FALSE)</f>
        <v>SI</v>
      </c>
      <c r="M147" s="61"/>
      <c r="N147" s="61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</row>
    <row r="148" spans="1:26" ht="15.75" customHeight="1">
      <c r="A148" s="46">
        <v>145</v>
      </c>
      <c r="B148" s="65" t="s">
        <v>1010</v>
      </c>
      <c r="C148" s="48" t="str">
        <f>VLOOKUP('Cursos Actuales'!$B148,'B.D. (Ocultar)'!$B$4:$M$554,4,FALSE)</f>
        <v>Lorena Salmón</v>
      </c>
      <c r="D148" s="48" t="str">
        <f>VLOOKUP('Cursos Actuales'!$B148,'B.D. (Ocultar)'!$B$4:$M$554,6,FALSE)</f>
        <v>Desarrollo Personal</v>
      </c>
      <c r="E148" s="48" t="str">
        <f>VLOOKUP('Cursos Actuales'!$B148,'B.D. (Ocultar)'!$B$4:$M$554,7,FALSE)</f>
        <v>Bienestar</v>
      </c>
      <c r="F148" s="48">
        <f>VLOOKUP('Cursos Actuales'!$B148,'B.D. (Ocultar)'!$B$4:$M$554,11,FALSE)</f>
        <v>2020</v>
      </c>
      <c r="G148" s="49" t="str">
        <f>VLOOKUP('Cursos Actuales'!$B148,'B.D. (Ocultar)'!$B$4:$M$888,10,FALSE)</f>
        <v>Sí</v>
      </c>
      <c r="H148" s="49" t="str">
        <f>VLOOKUP('Cursos Actuales'!$B148,'B.D. (Ocultar)'!$B$4:$M$554,9,FALSE)</f>
        <v>1h 6m</v>
      </c>
      <c r="I148" s="50">
        <v>4.583333333333333E-2</v>
      </c>
      <c r="J148" s="49" t="str">
        <f>VLOOKUP('Cursos Actuales'!$B148,'B.D. (Ocultar)'!$B$4:$M$554,12,FALSE)</f>
        <v>Intermedio</v>
      </c>
      <c r="K148" s="51" t="s">
        <v>1572</v>
      </c>
      <c r="L148" s="52" t="str">
        <f>VLOOKUP(B148,'B.D. (Ocultar)'!$B$4:$N$584,13,FALSE)</f>
        <v>SI</v>
      </c>
      <c r="M148" s="61"/>
      <c r="N148" s="54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</row>
    <row r="149" spans="1:26" ht="15.75" customHeight="1">
      <c r="A149" s="46">
        <v>146</v>
      </c>
      <c r="B149" s="65" t="s">
        <v>1008</v>
      </c>
      <c r="C149" s="48" t="str">
        <f>VLOOKUP('Cursos Actuales'!$B149,'B.D. (Ocultar)'!$B$4:$M$554,4,FALSE)</f>
        <v>Gisella Miuccio</v>
      </c>
      <c r="D149" s="48" t="str">
        <f>VLOOKUP('Cursos Actuales'!$B149,'B.D. (Ocultar)'!$B$4:$M$554,6,FALSE)</f>
        <v>Desarrollo Personal</v>
      </c>
      <c r="E149" s="48" t="str">
        <f>VLOOKUP('Cursos Actuales'!$B149,'B.D. (Ocultar)'!$B$4:$M$554,7,FALSE)</f>
        <v>Comunicación</v>
      </c>
      <c r="F149" s="48">
        <f>VLOOKUP('Cursos Actuales'!$B149,'B.D. (Ocultar)'!$B$4:$M$554,11,FALSE)</f>
        <v>2020</v>
      </c>
      <c r="G149" s="49" t="str">
        <f>VLOOKUP('Cursos Actuales'!$B149,'B.D. (Ocultar)'!$B$4:$M$888,10,FALSE)</f>
        <v>Sí</v>
      </c>
      <c r="H149" s="49" t="str">
        <f>VLOOKUP('Cursos Actuales'!$B149,'B.D. (Ocultar)'!$B$4:$M$554,9,FALSE)</f>
        <v>54m</v>
      </c>
      <c r="I149" s="50">
        <v>3.7499999999999999E-2</v>
      </c>
      <c r="J149" s="49" t="str">
        <f>VLOOKUP('Cursos Actuales'!$B149,'B.D. (Ocultar)'!$B$4:$M$554,12,FALSE)</f>
        <v>Básico - Intermedio</v>
      </c>
      <c r="K149" s="51" t="s">
        <v>1573</v>
      </c>
      <c r="L149" s="52" t="str">
        <f>VLOOKUP(B149,'B.D. (Ocultar)'!$B$4:$N$584,13,FALSE)</f>
        <v>SI</v>
      </c>
      <c r="M149" s="61"/>
      <c r="N149" s="61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</row>
    <row r="150" spans="1:26" ht="15.75" customHeight="1">
      <c r="A150" s="46">
        <v>147</v>
      </c>
      <c r="B150" s="58" t="s">
        <v>1007</v>
      </c>
      <c r="C150" s="48" t="str">
        <f>VLOOKUP('Cursos Actuales'!$B150,'B.D. (Ocultar)'!$B$4:$M$554,4,FALSE)</f>
        <v>Marcela Lovat</v>
      </c>
      <c r="D150" s="48" t="str">
        <f>VLOOKUP('Cursos Actuales'!$B150,'B.D. (Ocultar)'!$B$4:$M$554,6,FALSE)</f>
        <v>Recursos humanos</v>
      </c>
      <c r="E150" s="48" t="str">
        <f>VLOOKUP('Cursos Actuales'!$B150,'B.D. (Ocultar)'!$B$4:$M$554,7,FALSE)</f>
        <v>RRHH Soft</v>
      </c>
      <c r="F150" s="48">
        <f>VLOOKUP('Cursos Actuales'!$B150,'B.D. (Ocultar)'!$B$4:$M$554,11,FALSE)</f>
        <v>2020</v>
      </c>
      <c r="G150" s="49" t="str">
        <f>VLOOKUP('Cursos Actuales'!$B150,'B.D. (Ocultar)'!$B$4:$M$888,10,FALSE)</f>
        <v>Sí</v>
      </c>
      <c r="H150" s="49" t="str">
        <f>VLOOKUP('Cursos Actuales'!$B150,'B.D. (Ocultar)'!$B$4:$M$554,9,FALSE)</f>
        <v>46m</v>
      </c>
      <c r="I150" s="50">
        <v>3.1944444444444442E-2</v>
      </c>
      <c r="J150" s="49" t="str">
        <f>VLOOKUP('Cursos Actuales'!$B150,'B.D. (Ocultar)'!$B$4:$M$554,12,FALSE)</f>
        <v>Intermedio</v>
      </c>
      <c r="K150" s="51" t="s">
        <v>1574</v>
      </c>
      <c r="L150" s="52" t="str">
        <f>VLOOKUP(B150,'B.D. (Ocultar)'!$B$4:$N$584,13,FALSE)</f>
        <v>SI</v>
      </c>
      <c r="M150" s="61"/>
      <c r="N150" s="54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</row>
    <row r="151" spans="1:26" ht="15.75" customHeight="1">
      <c r="A151" s="46">
        <v>148</v>
      </c>
      <c r="B151" s="66" t="s">
        <v>1005</v>
      </c>
      <c r="C151" s="48" t="str">
        <f>VLOOKUP('Cursos Actuales'!$B151,'B.D. (Ocultar)'!$B$4:$M$554,4,FALSE)</f>
        <v>María Teresa Valencia</v>
      </c>
      <c r="D151" s="48" t="str">
        <f>VLOOKUP('Cursos Actuales'!$B151,'B.D. (Ocultar)'!$B$4:$M$554,6,FALSE)</f>
        <v>Marketing</v>
      </c>
      <c r="E151" s="48" t="str">
        <f>VLOOKUP('Cursos Actuales'!$B151,'B.D. (Ocultar)'!$B$4:$M$554,7,FALSE)</f>
        <v>Marketing Digital</v>
      </c>
      <c r="F151" s="48">
        <f>VLOOKUP('Cursos Actuales'!$B151,'B.D. (Ocultar)'!$B$4:$M$554,11,FALSE)</f>
        <v>2020</v>
      </c>
      <c r="G151" s="49" t="str">
        <f>VLOOKUP('Cursos Actuales'!$B151,'B.D. (Ocultar)'!$B$4:$M$888,10,FALSE)</f>
        <v>Sí</v>
      </c>
      <c r="H151" s="49" t="str">
        <f>VLOOKUP('Cursos Actuales'!$B151,'B.D. (Ocultar)'!$B$4:$M$554,9,FALSE)</f>
        <v>46m</v>
      </c>
      <c r="I151" s="50">
        <v>3.1944444444444442E-2</v>
      </c>
      <c r="J151" s="49" t="str">
        <f>VLOOKUP('Cursos Actuales'!$B151,'B.D. (Ocultar)'!$B$4:$M$554,12,FALSE)</f>
        <v>Intermedio</v>
      </c>
      <c r="K151" s="51" t="s">
        <v>1575</v>
      </c>
      <c r="L151" s="52" t="str">
        <f>VLOOKUP(B151,'B.D. (Ocultar)'!$B$4:$N$584,13,FALSE)</f>
        <v>SI</v>
      </c>
      <c r="M151" s="61"/>
      <c r="N151" s="54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</row>
    <row r="152" spans="1:26" ht="15.75" customHeight="1">
      <c r="A152" s="46">
        <v>149</v>
      </c>
      <c r="B152" s="65" t="s">
        <v>999</v>
      </c>
      <c r="C152" s="48" t="str">
        <f>VLOOKUP('Cursos Actuales'!$B152,'B.D. (Ocultar)'!$B$4:$M$554,4,FALSE)</f>
        <v>Sergio Bazo</v>
      </c>
      <c r="D152" s="48" t="str">
        <f>VLOOKUP('Cursos Actuales'!$B152,'B.D. (Ocultar)'!$B$4:$M$554,6,FALSE)</f>
        <v>Microsof Office</v>
      </c>
      <c r="E152" s="48" t="str">
        <f>VLOOKUP('Cursos Actuales'!$B152,'B.D. (Ocultar)'!$B$4:$M$554,7,FALSE)</f>
        <v>Office</v>
      </c>
      <c r="F152" s="48">
        <f>VLOOKUP('Cursos Actuales'!$B152,'B.D. (Ocultar)'!$B$4:$M$554,11,FALSE)</f>
        <v>2020</v>
      </c>
      <c r="G152" s="49" t="str">
        <f>VLOOKUP('Cursos Actuales'!$B152,'B.D. (Ocultar)'!$B$4:$M$888,10,FALSE)</f>
        <v>Sí</v>
      </c>
      <c r="H152" s="49" t="str">
        <f>VLOOKUP('Cursos Actuales'!$B152,'B.D. (Ocultar)'!$B$4:$M$554,9,FALSE)</f>
        <v>4h</v>
      </c>
      <c r="I152" s="50">
        <v>0.16666666666666666</v>
      </c>
      <c r="J152" s="49" t="str">
        <f>VLOOKUP('Cursos Actuales'!$B152,'B.D. (Ocultar)'!$B$4:$M$554,12,FALSE)</f>
        <v>Básico - Intermedio - Avanzado</v>
      </c>
      <c r="K152" s="51" t="s">
        <v>1576</v>
      </c>
      <c r="L152" s="52" t="str">
        <f>VLOOKUP(B152,'B.D. (Ocultar)'!$B$4:$N$584,13,FALSE)</f>
        <v>SI</v>
      </c>
      <c r="M152" s="61"/>
      <c r="N152" s="61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</row>
    <row r="153" spans="1:26" ht="15.75" customHeight="1">
      <c r="A153" s="46">
        <v>150</v>
      </c>
      <c r="B153" s="65" t="s">
        <v>997</v>
      </c>
      <c r="C153" s="48" t="str">
        <f>VLOOKUP('Cursos Actuales'!$B153,'B.D. (Ocultar)'!$B$4:$M$554,4,FALSE)</f>
        <v>María Rosa Morán</v>
      </c>
      <c r="D153" s="48" t="str">
        <f>VLOOKUP('Cursos Actuales'!$B153,'B.D. (Ocultar)'!$B$4:$M$554,6,FALSE)</f>
        <v>Negocios</v>
      </c>
      <c r="E153" s="48" t="str">
        <f>VLOOKUP('Cursos Actuales'!$B153,'B.D. (Ocultar)'!$B$4:$M$554,7,FALSE)</f>
        <v>Gestión Comercial</v>
      </c>
      <c r="F153" s="48">
        <f>VLOOKUP('Cursos Actuales'!$B153,'B.D. (Ocultar)'!$B$4:$M$554,11,FALSE)</f>
        <v>2020</v>
      </c>
      <c r="G153" s="49" t="str">
        <f>VLOOKUP('Cursos Actuales'!$B153,'B.D. (Ocultar)'!$B$4:$M$888,10,FALSE)</f>
        <v>Sí</v>
      </c>
      <c r="H153" s="49" t="str">
        <f>VLOOKUP('Cursos Actuales'!$B153,'B.D. (Ocultar)'!$B$4:$M$554,9,FALSE)</f>
        <v>1h</v>
      </c>
      <c r="I153" s="50">
        <v>4.1666666666666664E-2</v>
      </c>
      <c r="J153" s="49" t="str">
        <f>VLOOKUP('Cursos Actuales'!$B153,'B.D. (Ocultar)'!$B$4:$M$554,12,FALSE)</f>
        <v>Intermedio</v>
      </c>
      <c r="K153" s="51" t="s">
        <v>1577</v>
      </c>
      <c r="L153" s="52" t="str">
        <f>VLOOKUP(B153,'B.D. (Ocultar)'!$B$4:$N$584,13,FALSE)</f>
        <v>SI</v>
      </c>
      <c r="M153" s="61"/>
      <c r="N153" s="54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</row>
    <row r="154" spans="1:26" ht="15.75" customHeight="1">
      <c r="A154" s="46">
        <v>151</v>
      </c>
      <c r="B154" s="66" t="s">
        <v>994</v>
      </c>
      <c r="C154" s="48" t="str">
        <f>VLOOKUP('Cursos Actuales'!$B154,'B.D. (Ocultar)'!$B$4:$M$554,4,FALSE)</f>
        <v>Dan Patiño</v>
      </c>
      <c r="D154" s="48" t="str">
        <f>VLOOKUP('Cursos Actuales'!$B154,'B.D. (Ocultar)'!$B$4:$M$554,6,FALSE)</f>
        <v>Negocios</v>
      </c>
      <c r="E154" s="48" t="str">
        <f>VLOOKUP('Cursos Actuales'!$B154,'B.D. (Ocultar)'!$B$4:$M$554,7,FALSE)</f>
        <v>Gestión Comercial</v>
      </c>
      <c r="F154" s="48">
        <f>VLOOKUP('Cursos Actuales'!$B154,'B.D. (Ocultar)'!$B$4:$M$554,11,FALSE)</f>
        <v>2020</v>
      </c>
      <c r="G154" s="49" t="str">
        <f>VLOOKUP('Cursos Actuales'!$B154,'B.D. (Ocultar)'!$B$4:$M$888,10,FALSE)</f>
        <v>Sí</v>
      </c>
      <c r="H154" s="49" t="str">
        <f>VLOOKUP('Cursos Actuales'!$B154,'B.D. (Ocultar)'!$B$4:$M$554,9,FALSE)</f>
        <v>1h 44m</v>
      </c>
      <c r="I154" s="50">
        <v>7.2222222222222215E-2</v>
      </c>
      <c r="J154" s="49" t="str">
        <f>VLOOKUP('Cursos Actuales'!$B154,'B.D. (Ocultar)'!$B$4:$M$554,12,FALSE)</f>
        <v>Básico - Intermedio</v>
      </c>
      <c r="K154" s="51" t="s">
        <v>1578</v>
      </c>
      <c r="L154" s="52" t="str">
        <f>VLOOKUP(B154,'B.D. (Ocultar)'!$B$4:$N$584,13,FALSE)</f>
        <v>SI</v>
      </c>
      <c r="M154" s="61"/>
      <c r="N154" s="61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</row>
    <row r="155" spans="1:26" ht="15.75" customHeight="1">
      <c r="A155" s="46">
        <v>152</v>
      </c>
      <c r="B155" s="60" t="s">
        <v>991</v>
      </c>
      <c r="C155" s="48" t="str">
        <f>VLOOKUP('Cursos Actuales'!$B155,'B.D. (Ocultar)'!$B$4:$M$554,4,FALSE)</f>
        <v>Sussy de los Rios</v>
      </c>
      <c r="D155" s="48" t="str">
        <f>VLOOKUP('Cursos Actuales'!$B155,'B.D. (Ocultar)'!$B$4:$M$554,6,FALSE)</f>
        <v>Desarrollo Personal</v>
      </c>
      <c r="E155" s="48" t="str">
        <f>VLOOKUP('Cursos Actuales'!$B155,'B.D. (Ocultar)'!$B$4:$M$554,7,FALSE)</f>
        <v>Bienestar</v>
      </c>
      <c r="F155" s="48">
        <f>VLOOKUP('Cursos Actuales'!$B155,'B.D. (Ocultar)'!$B$4:$M$554,11,FALSE)</f>
        <v>2020</v>
      </c>
      <c r="G155" s="49" t="str">
        <f>VLOOKUP('Cursos Actuales'!$B155,'B.D. (Ocultar)'!$B$4:$M$888,10,FALSE)</f>
        <v>Sí</v>
      </c>
      <c r="H155" s="49" t="str">
        <f>VLOOKUP('Cursos Actuales'!$B155,'B.D. (Ocultar)'!$B$4:$M$554,9,FALSE)</f>
        <v>46m</v>
      </c>
      <c r="I155" s="50">
        <v>3.1944444444444442E-2</v>
      </c>
      <c r="J155" s="49" t="str">
        <f>VLOOKUP('Cursos Actuales'!$B155,'B.D. (Ocultar)'!$B$4:$M$554,12,FALSE)</f>
        <v>Intermedio</v>
      </c>
      <c r="K155" s="51" t="s">
        <v>1579</v>
      </c>
      <c r="L155" s="52" t="str">
        <f>VLOOKUP(B155,'B.D. (Ocultar)'!$B$4:$N$584,13,FALSE)</f>
        <v>SI</v>
      </c>
      <c r="M155" s="61"/>
      <c r="N155" s="54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</row>
    <row r="156" spans="1:26" ht="15.75" customHeight="1">
      <c r="A156" s="46">
        <v>153</v>
      </c>
      <c r="B156" s="66" t="s">
        <v>989</v>
      </c>
      <c r="C156" s="48" t="str">
        <f>VLOOKUP('Cursos Actuales'!$B156,'B.D. (Ocultar)'!$B$4:$M$554,4,FALSE)</f>
        <v>Rafael Robles</v>
      </c>
      <c r="D156" s="48" t="str">
        <f>VLOOKUP('Cursos Actuales'!$B156,'B.D. (Ocultar)'!$B$4:$M$554,6,FALSE)</f>
        <v>Desarrollo Personal</v>
      </c>
      <c r="E156" s="48" t="str">
        <f>VLOOKUP('Cursos Actuales'!$B156,'B.D. (Ocultar)'!$B$4:$M$554,7,FALSE)</f>
        <v>Bienestar</v>
      </c>
      <c r="F156" s="48">
        <f>VLOOKUP('Cursos Actuales'!$B156,'B.D. (Ocultar)'!$B$4:$M$554,11,FALSE)</f>
        <v>2020</v>
      </c>
      <c r="G156" s="49" t="str">
        <f>VLOOKUP('Cursos Actuales'!$B156,'B.D. (Ocultar)'!$B$4:$M$888,10,FALSE)</f>
        <v>Sí</v>
      </c>
      <c r="H156" s="49" t="str">
        <f>VLOOKUP('Cursos Actuales'!$B156,'B.D. (Ocultar)'!$B$4:$M$554,9,FALSE)</f>
        <v>1h 51m</v>
      </c>
      <c r="I156" s="50">
        <v>7.7083333333333337E-2</v>
      </c>
      <c r="J156" s="49" t="str">
        <f>VLOOKUP('Cursos Actuales'!$B156,'B.D. (Ocultar)'!$B$4:$M$554,12,FALSE)</f>
        <v>Intermedio</v>
      </c>
      <c r="K156" s="51" t="s">
        <v>1580</v>
      </c>
      <c r="L156" s="52" t="str">
        <f>VLOOKUP(B156,'B.D. (Ocultar)'!$B$4:$N$584,13,FALSE)</f>
        <v>SI</v>
      </c>
      <c r="M156" s="67" t="s">
        <v>16</v>
      </c>
      <c r="N156" s="54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</row>
    <row r="157" spans="1:26" ht="15.75" customHeight="1">
      <c r="A157" s="46">
        <v>154</v>
      </c>
      <c r="B157" s="66" t="s">
        <v>988</v>
      </c>
      <c r="C157" s="48" t="str">
        <f>VLOOKUP('Cursos Actuales'!$B157,'B.D. (Ocultar)'!$B$4:$M$554,4,FALSE)</f>
        <v>Gonzalo Chue</v>
      </c>
      <c r="D157" s="48" t="str">
        <f>VLOOKUP('Cursos Actuales'!$B157,'B.D. (Ocultar)'!$B$4:$M$554,6,FALSE)</f>
        <v>Negocios</v>
      </c>
      <c r="E157" s="48" t="str">
        <f>VLOOKUP('Cursos Actuales'!$B157,'B.D. (Ocultar)'!$B$4:$M$554,7,FALSE)</f>
        <v>Gestión Comercial</v>
      </c>
      <c r="F157" s="48">
        <f>VLOOKUP('Cursos Actuales'!$B157,'B.D. (Ocultar)'!$B$4:$M$554,11,FALSE)</f>
        <v>2020</v>
      </c>
      <c r="G157" s="49" t="str">
        <f>VLOOKUP('Cursos Actuales'!$B157,'B.D. (Ocultar)'!$B$4:$M$888,10,FALSE)</f>
        <v>Sí</v>
      </c>
      <c r="H157" s="49" t="str">
        <f>VLOOKUP('Cursos Actuales'!$B157,'B.D. (Ocultar)'!$B$4:$M$554,9,FALSE)</f>
        <v>1h 40m</v>
      </c>
      <c r="I157" s="50">
        <v>6.9444444444444448E-2</v>
      </c>
      <c r="J157" s="49" t="str">
        <f>VLOOKUP('Cursos Actuales'!$B157,'B.D. (Ocultar)'!$B$4:$M$554,12,FALSE)</f>
        <v>Intermedio</v>
      </c>
      <c r="K157" s="51" t="s">
        <v>1581</v>
      </c>
      <c r="L157" s="52" t="str">
        <f>VLOOKUP(B157,'B.D. (Ocultar)'!$B$4:$N$584,13,FALSE)</f>
        <v>SI</v>
      </c>
      <c r="M157" s="67" t="s">
        <v>16</v>
      </c>
      <c r="N157" s="54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</row>
    <row r="158" spans="1:26" ht="15.75" customHeight="1">
      <c r="A158" s="46">
        <v>155</v>
      </c>
      <c r="B158" s="58" t="s">
        <v>985</v>
      </c>
      <c r="C158" s="48" t="str">
        <f>VLOOKUP('Cursos Actuales'!$B158,'B.D. (Ocultar)'!$B$4:$M$554,4,FALSE)</f>
        <v>Germán Eguiguren</v>
      </c>
      <c r="D158" s="48" t="str">
        <f>VLOOKUP('Cursos Actuales'!$B158,'B.D. (Ocultar)'!$B$4:$M$554,6,FALSE)</f>
        <v>Negocios</v>
      </c>
      <c r="E158" s="48" t="str">
        <f>VLOOKUP('Cursos Actuales'!$B158,'B.D. (Ocultar)'!$B$4:$M$554,7,FALSE)</f>
        <v>Gestión Comercial</v>
      </c>
      <c r="F158" s="48">
        <f>VLOOKUP('Cursos Actuales'!$B158,'B.D. (Ocultar)'!$B$4:$M$554,11,FALSE)</f>
        <v>2020</v>
      </c>
      <c r="G158" s="49" t="str">
        <f>VLOOKUP('Cursos Actuales'!$B158,'B.D. (Ocultar)'!$B$4:$M$888,10,FALSE)</f>
        <v>Sí</v>
      </c>
      <c r="H158" s="49" t="str">
        <f>VLOOKUP('Cursos Actuales'!$B158,'B.D. (Ocultar)'!$B$4:$M$554,9,FALSE)</f>
        <v>1h 35m</v>
      </c>
      <c r="I158" s="50">
        <v>6.5972222222222224E-2</v>
      </c>
      <c r="J158" s="49" t="str">
        <f>VLOOKUP('Cursos Actuales'!$B158,'B.D. (Ocultar)'!$B$4:$M$554,12,FALSE)</f>
        <v>Intermedio</v>
      </c>
      <c r="K158" s="51" t="s">
        <v>1582</v>
      </c>
      <c r="L158" s="52" t="str">
        <f>VLOOKUP(B158,'B.D. (Ocultar)'!$B$4:$N$584,13,FALSE)</f>
        <v>SI</v>
      </c>
      <c r="M158" s="67" t="s">
        <v>16</v>
      </c>
      <c r="N158" s="54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Y158" s="39"/>
      <c r="Z158" s="39"/>
    </row>
    <row r="159" spans="1:26" ht="15.75" customHeight="1">
      <c r="A159" s="46">
        <v>156</v>
      </c>
      <c r="B159" s="58" t="s">
        <v>1116</v>
      </c>
      <c r="C159" s="48" t="str">
        <f>VLOOKUP('Cursos Actuales'!$B159,'B.D. (Ocultar)'!$B$4:$M$554,4,FALSE)</f>
        <v>Nicolás Salazar</v>
      </c>
      <c r="D159" s="48" t="str">
        <f>VLOOKUP('Cursos Actuales'!$B159,'B.D. (Ocultar)'!$B$4:$M$554,6,FALSE)</f>
        <v>Producción y video</v>
      </c>
      <c r="E159" s="48" t="str">
        <f>VLOOKUP('Cursos Actuales'!$B159,'B.D. (Ocultar)'!$B$4:$M$554,7,FALSE)</f>
        <v>Producción Audiovisual</v>
      </c>
      <c r="F159" s="48">
        <f>VLOOKUP('Cursos Actuales'!$B159,'B.D. (Ocultar)'!$B$4:$M$554,11,FALSE)</f>
        <v>2020</v>
      </c>
      <c r="G159" s="49" t="str">
        <f>VLOOKUP('Cursos Actuales'!$B159,'B.D. (Ocultar)'!$B$4:$M$888,10,FALSE)</f>
        <v>No</v>
      </c>
      <c r="H159" s="49" t="str">
        <f>VLOOKUP('Cursos Actuales'!$B159,'B.D. (Ocultar)'!$B$4:$M$554,9,FALSE)</f>
        <v>57m</v>
      </c>
      <c r="I159" s="50">
        <v>3.9583333333333331E-2</v>
      </c>
      <c r="J159" s="49" t="str">
        <f>VLOOKUP('Cursos Actuales'!$B159,'B.D. (Ocultar)'!$B$4:$M$554,12,FALSE)</f>
        <v>Intermedio</v>
      </c>
      <c r="K159" s="51" t="s">
        <v>1583</v>
      </c>
      <c r="L159" s="52" t="str">
        <f>VLOOKUP(B159,'B.D. (Ocultar)'!$B$4:$N$584,13,FALSE)</f>
        <v>SI</v>
      </c>
      <c r="M159" s="67" t="s">
        <v>16</v>
      </c>
      <c r="N159" s="54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</row>
    <row r="160" spans="1:26" ht="15.75" customHeight="1">
      <c r="A160" s="46">
        <v>157</v>
      </c>
      <c r="B160" s="58" t="s">
        <v>982</v>
      </c>
      <c r="C160" s="48" t="str">
        <f>VLOOKUP('Cursos Actuales'!$B160,'B.D. (Ocultar)'!$B$4:$M$554,4,FALSE)</f>
        <v>Rafael Robles</v>
      </c>
      <c r="D160" s="48" t="str">
        <f>VLOOKUP('Cursos Actuales'!$B160,'B.D. (Ocultar)'!$B$4:$M$554,6,FALSE)</f>
        <v>Desarrollo Personal</v>
      </c>
      <c r="E160" s="48" t="str">
        <f>VLOOKUP('Cursos Actuales'!$B160,'B.D. (Ocultar)'!$B$4:$M$554,7,FALSE)</f>
        <v>Comunicación</v>
      </c>
      <c r="F160" s="48">
        <f>VLOOKUP('Cursos Actuales'!$B160,'B.D. (Ocultar)'!$B$4:$M$554,11,FALSE)</f>
        <v>2021</v>
      </c>
      <c r="G160" s="49" t="str">
        <f>VLOOKUP('Cursos Actuales'!$B160,'B.D. (Ocultar)'!$B$4:$M$888,10,FALSE)</f>
        <v>Sí</v>
      </c>
      <c r="H160" s="49" t="str">
        <f>VLOOKUP('Cursos Actuales'!$B160,'B.D. (Ocultar)'!$B$4:$M$554,9,FALSE)</f>
        <v>1h 17m</v>
      </c>
      <c r="I160" s="50">
        <v>5.347222222222222E-2</v>
      </c>
      <c r="J160" s="49" t="str">
        <f>VLOOKUP('Cursos Actuales'!$B160,'B.D. (Ocultar)'!$B$4:$M$554,12,FALSE)</f>
        <v>Intermedio</v>
      </c>
      <c r="K160" s="51" t="s">
        <v>1584</v>
      </c>
      <c r="L160" s="52" t="str">
        <f>VLOOKUP(B160,'B.D. (Ocultar)'!$B$4:$N$584,13,FALSE)</f>
        <v>SI</v>
      </c>
      <c r="M160" s="67" t="s">
        <v>16</v>
      </c>
      <c r="N160" s="54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</row>
    <row r="161" spans="1:26" ht="15.75" customHeight="1">
      <c r="A161" s="46">
        <v>158</v>
      </c>
      <c r="B161" s="58" t="s">
        <v>980</v>
      </c>
      <c r="C161" s="48" t="str">
        <f>VLOOKUP('Cursos Actuales'!$B161,'B.D. (Ocultar)'!$B$4:$M$554,4,FALSE)</f>
        <v>Michell Solari</v>
      </c>
      <c r="D161" s="48" t="str">
        <f>VLOOKUP('Cursos Actuales'!$B161,'B.D. (Ocultar)'!$B$4:$M$554,6,FALSE)</f>
        <v>Negocios</v>
      </c>
      <c r="E161" s="48" t="str">
        <f>VLOOKUP('Cursos Actuales'!$B161,'B.D. (Ocultar)'!$B$4:$M$554,7,FALSE)</f>
        <v>Gestión Comercial</v>
      </c>
      <c r="F161" s="48">
        <f>VLOOKUP('Cursos Actuales'!$B161,'B.D. (Ocultar)'!$B$4:$M$554,11,FALSE)</f>
        <v>2021</v>
      </c>
      <c r="G161" s="49" t="str">
        <f>VLOOKUP('Cursos Actuales'!$B161,'B.D. (Ocultar)'!$B$4:$M$888,10,FALSE)</f>
        <v>Sí</v>
      </c>
      <c r="H161" s="49" t="str">
        <f>VLOOKUP('Cursos Actuales'!$B161,'B.D. (Ocultar)'!$B$4:$M$554,9,FALSE)</f>
        <v>1h 10 m</v>
      </c>
      <c r="I161" s="50">
        <v>4.8611111111111112E-2</v>
      </c>
      <c r="J161" s="49" t="str">
        <f>VLOOKUP('Cursos Actuales'!$B161,'B.D. (Ocultar)'!$B$4:$M$554,12,FALSE)</f>
        <v>Intermedio</v>
      </c>
      <c r="K161" s="51" t="s">
        <v>1585</v>
      </c>
      <c r="L161" s="52" t="str">
        <f>VLOOKUP(B161,'B.D. (Ocultar)'!$B$4:$N$584,13,FALSE)</f>
        <v>SI</v>
      </c>
      <c r="M161" s="67" t="s">
        <v>16</v>
      </c>
      <c r="N161" s="54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</row>
    <row r="162" spans="1:26" ht="15.75" customHeight="1">
      <c r="A162" s="46">
        <v>159</v>
      </c>
      <c r="B162" s="58" t="s">
        <v>977</v>
      </c>
      <c r="C162" s="48" t="str">
        <f>VLOOKUP('Cursos Actuales'!$B162,'B.D. (Ocultar)'!$B$4:$M$554,4,FALSE)</f>
        <v>Lochy Adrianzén</v>
      </c>
      <c r="D162" s="48" t="str">
        <f>VLOOKUP('Cursos Actuales'!$B162,'B.D. (Ocultar)'!$B$4:$M$554,6,FALSE)</f>
        <v>Negocios</v>
      </c>
      <c r="E162" s="48" t="str">
        <f>VLOOKUP('Cursos Actuales'!$B162,'B.D. (Ocultar)'!$B$4:$M$554,7,FALSE)</f>
        <v>Gestión Comercial</v>
      </c>
      <c r="F162" s="48">
        <f>VLOOKUP('Cursos Actuales'!$B162,'B.D. (Ocultar)'!$B$4:$M$554,11,FALSE)</f>
        <v>2021</v>
      </c>
      <c r="G162" s="49" t="str">
        <f>VLOOKUP('Cursos Actuales'!$B162,'B.D. (Ocultar)'!$B$4:$M$888,10,FALSE)</f>
        <v>Sí</v>
      </c>
      <c r="H162" s="49" t="str">
        <f>VLOOKUP('Cursos Actuales'!$B162,'B.D. (Ocultar)'!$B$4:$M$554,9,FALSE)</f>
        <v>1h 36m</v>
      </c>
      <c r="I162" s="50">
        <v>6.6666666666666666E-2</v>
      </c>
      <c r="J162" s="49" t="str">
        <f>VLOOKUP('Cursos Actuales'!$B162,'B.D. (Ocultar)'!$B$4:$M$554,12,FALSE)</f>
        <v>Intermedio</v>
      </c>
      <c r="K162" s="51" t="s">
        <v>1586</v>
      </c>
      <c r="L162" s="52" t="str">
        <f>VLOOKUP(B162,'B.D. (Ocultar)'!$B$4:$N$584,13,FALSE)</f>
        <v>SI</v>
      </c>
      <c r="M162" s="67" t="s">
        <v>16</v>
      </c>
      <c r="N162" s="54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</row>
    <row r="163" spans="1:26" ht="15.75" customHeight="1">
      <c r="A163" s="46">
        <v>160</v>
      </c>
      <c r="B163" s="58" t="s">
        <v>975</v>
      </c>
      <c r="C163" s="48" t="str">
        <f>VLOOKUP('Cursos Actuales'!$B163,'B.D. (Ocultar)'!$B$4:$M$554,4,FALSE)</f>
        <v>Cecilia de Souza Ferreira</v>
      </c>
      <c r="D163" s="48" t="str">
        <f>VLOOKUP('Cursos Actuales'!$B163,'B.D. (Ocultar)'!$B$4:$M$554,6,FALSE)</f>
        <v>Producción y video</v>
      </c>
      <c r="E163" s="48" t="str">
        <f>VLOOKUP('Cursos Actuales'!$B163,'B.D. (Ocultar)'!$B$4:$M$554,7,FALSE)</f>
        <v>Producción Audiovisual</v>
      </c>
      <c r="F163" s="48">
        <f>VLOOKUP('Cursos Actuales'!$B163,'B.D. (Ocultar)'!$B$4:$M$554,11,FALSE)</f>
        <v>2021</v>
      </c>
      <c r="G163" s="49" t="str">
        <f>VLOOKUP('Cursos Actuales'!$B163,'B.D. (Ocultar)'!$B$4:$M$888,10,FALSE)</f>
        <v>Sí</v>
      </c>
      <c r="H163" s="49" t="str">
        <f>VLOOKUP('Cursos Actuales'!$B163,'B.D. (Ocultar)'!$B$4:$M$554,9,FALSE)</f>
        <v>2h 58m</v>
      </c>
      <c r="I163" s="50">
        <v>0.12361111111111112</v>
      </c>
      <c r="J163" s="49" t="str">
        <f>VLOOKUP('Cursos Actuales'!$B163,'B.D. (Ocultar)'!$B$4:$M$554,12,FALSE)</f>
        <v>Intermedio</v>
      </c>
      <c r="K163" s="51" t="s">
        <v>1587</v>
      </c>
      <c r="L163" s="52" t="str">
        <f>VLOOKUP(B163,'B.D. (Ocultar)'!$B$4:$N$584,13,FALSE)</f>
        <v>SI</v>
      </c>
      <c r="M163" s="67" t="s">
        <v>16</v>
      </c>
      <c r="N163" s="54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</row>
    <row r="164" spans="1:26" ht="15.75" customHeight="1">
      <c r="A164" s="46">
        <v>161</v>
      </c>
      <c r="B164" s="62" t="s">
        <v>973</v>
      </c>
      <c r="C164" s="48" t="str">
        <f>VLOOKUP('Cursos Actuales'!$B164,'B.D. (Ocultar)'!$B$4:$M$554,4,FALSE)</f>
        <v>Alain Lira</v>
      </c>
      <c r="D164" s="48" t="str">
        <f>VLOOKUP('Cursos Actuales'!$B164,'B.D. (Ocultar)'!$B$4:$M$554,6,FALSE)</f>
        <v>Recursos humanos</v>
      </c>
      <c r="E164" s="48" t="str">
        <f>VLOOKUP('Cursos Actuales'!$B164,'B.D. (Ocultar)'!$B$4:$M$554,7,FALSE)</f>
        <v>RRHH Soft</v>
      </c>
      <c r="F164" s="48">
        <f>VLOOKUP('Cursos Actuales'!$B164,'B.D. (Ocultar)'!$B$4:$M$554,11,FALSE)</f>
        <v>2021</v>
      </c>
      <c r="G164" s="49" t="str">
        <f>VLOOKUP('Cursos Actuales'!$B164,'B.D. (Ocultar)'!$B$4:$M$888,10,FALSE)</f>
        <v>Sí</v>
      </c>
      <c r="H164" s="49" t="str">
        <f>VLOOKUP('Cursos Actuales'!$B164,'B.D. (Ocultar)'!$B$4:$M$554,9,FALSE)</f>
        <v>1h 40m</v>
      </c>
      <c r="I164" s="50">
        <v>6.9444444444444448E-2</v>
      </c>
      <c r="J164" s="49" t="str">
        <f>VLOOKUP('Cursos Actuales'!$B164,'B.D. (Ocultar)'!$B$4:$M$554,12,FALSE)</f>
        <v>Básico - Intermedio</v>
      </c>
      <c r="K164" s="51" t="s">
        <v>1588</v>
      </c>
      <c r="L164" s="52" t="str">
        <f>VLOOKUP(B164,'B.D. (Ocultar)'!$B$4:$N$584,13,FALSE)</f>
        <v>SI</v>
      </c>
      <c r="M164" s="67" t="s">
        <v>16</v>
      </c>
      <c r="N164" s="61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</row>
    <row r="165" spans="1:26" ht="15.75" customHeight="1">
      <c r="A165" s="46">
        <v>162</v>
      </c>
      <c r="B165" s="60" t="s">
        <v>970</v>
      </c>
      <c r="C165" s="48" t="str">
        <f>VLOOKUP('Cursos Actuales'!$B165,'B.D. (Ocultar)'!$B$4:$M$554,4,FALSE)</f>
        <v>Micky Bane</v>
      </c>
      <c r="D165" s="48" t="str">
        <f>VLOOKUP('Cursos Actuales'!$B165,'B.D. (Ocultar)'!$B$4:$M$554,6,FALSE)</f>
        <v>Producción y video</v>
      </c>
      <c r="E165" s="48" t="str">
        <f>VLOOKUP('Cursos Actuales'!$B165,'B.D. (Ocultar)'!$B$4:$M$554,7,FALSE)</f>
        <v>Producción Audiovisual</v>
      </c>
      <c r="F165" s="48">
        <f>VLOOKUP('Cursos Actuales'!$B165,'B.D. (Ocultar)'!$B$4:$M$554,11,FALSE)</f>
        <v>2021</v>
      </c>
      <c r="G165" s="49" t="str">
        <f>VLOOKUP('Cursos Actuales'!$B165,'B.D. (Ocultar)'!$B$4:$M$888,10,FALSE)</f>
        <v>Sí</v>
      </c>
      <c r="H165" s="49" t="str">
        <f>VLOOKUP('Cursos Actuales'!$B165,'B.D. (Ocultar)'!$B$4:$M$554,9,FALSE)</f>
        <v>1h 59m</v>
      </c>
      <c r="I165" s="50">
        <v>8.2638888888888887E-2</v>
      </c>
      <c r="J165" s="49" t="str">
        <f>VLOOKUP('Cursos Actuales'!$B165,'B.D. (Ocultar)'!$B$4:$M$554,12,FALSE)</f>
        <v>Básico</v>
      </c>
      <c r="K165" s="51" t="s">
        <v>1589</v>
      </c>
      <c r="L165" s="52" t="str">
        <f>VLOOKUP(B165,'B.D. (Ocultar)'!$B$4:$N$584,13,FALSE)</f>
        <v>SI</v>
      </c>
      <c r="M165" s="67" t="s">
        <v>16</v>
      </c>
      <c r="N165" s="61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</row>
    <row r="166" spans="1:26" ht="15.75" customHeight="1">
      <c r="A166" s="46">
        <v>163</v>
      </c>
      <c r="B166" s="60" t="s">
        <v>968</v>
      </c>
      <c r="C166" s="48" t="str">
        <f>VLOOKUP('Cursos Actuales'!$B166,'B.D. (Ocultar)'!$B$4:$M$554,4,FALSE)</f>
        <v>Alvaro Goyenechea</v>
      </c>
      <c r="D166" s="48" t="str">
        <f>VLOOKUP('Cursos Actuales'!$B166,'B.D. (Ocultar)'!$B$4:$M$554,6,FALSE)</f>
        <v>Recursos humanos</v>
      </c>
      <c r="E166" s="48" t="str">
        <f>VLOOKUP('Cursos Actuales'!$B166,'B.D. (Ocultar)'!$B$4:$M$554,7,FALSE)</f>
        <v>RRHH Soft</v>
      </c>
      <c r="F166" s="48">
        <f>VLOOKUP('Cursos Actuales'!$B166,'B.D. (Ocultar)'!$B$4:$M$554,11,FALSE)</f>
        <v>2021</v>
      </c>
      <c r="G166" s="49" t="str">
        <f>VLOOKUP('Cursos Actuales'!$B166,'B.D. (Ocultar)'!$B$4:$M$888,10,FALSE)</f>
        <v>Sí</v>
      </c>
      <c r="H166" s="49" t="str">
        <f>VLOOKUP('Cursos Actuales'!$B166,'B.D. (Ocultar)'!$B$4:$M$554,9,FALSE)</f>
        <v>1h 1m</v>
      </c>
      <c r="I166" s="50">
        <v>4.2361111111111113E-2</v>
      </c>
      <c r="J166" s="49" t="str">
        <f>VLOOKUP('Cursos Actuales'!$B166,'B.D. (Ocultar)'!$B$4:$M$554,12,FALSE)</f>
        <v>Intermedio</v>
      </c>
      <c r="K166" s="51" t="s">
        <v>1590</v>
      </c>
      <c r="L166" s="52" t="str">
        <f>VLOOKUP(B166,'B.D. (Ocultar)'!$B$4:$N$584,13,FALSE)</f>
        <v>SI</v>
      </c>
      <c r="M166" s="67" t="s">
        <v>16</v>
      </c>
      <c r="N166" s="54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</row>
    <row r="167" spans="1:26" ht="15.75" customHeight="1">
      <c r="A167" s="46">
        <v>164</v>
      </c>
      <c r="B167" s="68" t="s">
        <v>967</v>
      </c>
      <c r="C167" s="48" t="str">
        <f>VLOOKUP('Cursos Actuales'!$B167,'B.D. (Ocultar)'!$B$4:$M$554,4,FALSE)</f>
        <v>Gonzalo Chue</v>
      </c>
      <c r="D167" s="48" t="str">
        <f>VLOOKUP('Cursos Actuales'!$B167,'B.D. (Ocultar)'!$B$4:$M$554,6,FALSE)</f>
        <v>Negocios</v>
      </c>
      <c r="E167" s="48" t="str">
        <f>VLOOKUP('Cursos Actuales'!$B167,'B.D. (Ocultar)'!$B$4:$M$554,7,FALSE)</f>
        <v>Gestión Comercial</v>
      </c>
      <c r="F167" s="48">
        <f>VLOOKUP('Cursos Actuales'!$B167,'B.D. (Ocultar)'!$B$4:$M$554,11,FALSE)</f>
        <v>2021</v>
      </c>
      <c r="G167" s="49" t="str">
        <f>VLOOKUP('Cursos Actuales'!$B167,'B.D. (Ocultar)'!$B$4:$M$888,10,FALSE)</f>
        <v>Sí</v>
      </c>
      <c r="H167" s="49" t="str">
        <f>VLOOKUP('Cursos Actuales'!$B167,'B.D. (Ocultar)'!$B$4:$M$554,9,FALSE)</f>
        <v>1h 31m</v>
      </c>
      <c r="I167" s="50">
        <v>6.3194444444444442E-2</v>
      </c>
      <c r="J167" s="49" t="str">
        <f>VLOOKUP('Cursos Actuales'!$B167,'B.D. (Ocultar)'!$B$4:$M$554,12,FALSE)</f>
        <v>Básico - Intermedio</v>
      </c>
      <c r="K167" s="63" t="s">
        <v>1591</v>
      </c>
      <c r="L167" s="52" t="str">
        <f>VLOOKUP(B167,'B.D. (Ocultar)'!$B$4:$N$584,13,FALSE)</f>
        <v>SI</v>
      </c>
      <c r="M167" s="67" t="s">
        <v>16</v>
      </c>
      <c r="N167" s="61"/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</row>
    <row r="168" spans="1:26" ht="15.75" customHeight="1">
      <c r="A168" s="46">
        <v>165</v>
      </c>
      <c r="B168" s="68" t="s">
        <v>964</v>
      </c>
      <c r="C168" s="48" t="str">
        <f>VLOOKUP('Cursos Actuales'!$B168,'B.D. (Ocultar)'!$B$4:$M$554,4,FALSE)</f>
        <v>Gonzalo Chue</v>
      </c>
      <c r="D168" s="48" t="str">
        <f>VLOOKUP('Cursos Actuales'!$B168,'B.D. (Ocultar)'!$B$4:$M$554,6,FALSE)</f>
        <v>Negocios</v>
      </c>
      <c r="E168" s="48" t="str">
        <f>VLOOKUP('Cursos Actuales'!$B168,'B.D. (Ocultar)'!$B$4:$M$554,7,FALSE)</f>
        <v>Gestión Comercial</v>
      </c>
      <c r="F168" s="48">
        <f>VLOOKUP('Cursos Actuales'!$B168,'B.D. (Ocultar)'!$B$4:$M$554,11,FALSE)</f>
        <v>2021</v>
      </c>
      <c r="G168" s="49" t="str">
        <f>VLOOKUP('Cursos Actuales'!$B168,'B.D. (Ocultar)'!$B$4:$M$888,10,FALSE)</f>
        <v>Sí</v>
      </c>
      <c r="H168" s="49" t="str">
        <f>VLOOKUP('Cursos Actuales'!$B168,'B.D. (Ocultar)'!$B$4:$M$554,9,FALSE)</f>
        <v>1h 31m</v>
      </c>
      <c r="I168" s="50">
        <v>6.3194444444444442E-2</v>
      </c>
      <c r="J168" s="49" t="str">
        <f>VLOOKUP('Cursos Actuales'!$B168,'B.D. (Ocultar)'!$B$4:$M$554,12,FALSE)</f>
        <v>Intermedio</v>
      </c>
      <c r="K168" s="63" t="s">
        <v>1592</v>
      </c>
      <c r="L168" s="52" t="str">
        <f>VLOOKUP(B168,'B.D. (Ocultar)'!$B$4:$N$584,13,FALSE)</f>
        <v>SI</v>
      </c>
      <c r="M168" s="67" t="s">
        <v>16</v>
      </c>
      <c r="N168" s="54"/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</row>
    <row r="169" spans="1:26" ht="15.75" customHeight="1">
      <c r="A169" s="46">
        <v>166</v>
      </c>
      <c r="B169" s="68" t="s">
        <v>962</v>
      </c>
      <c r="C169" s="48" t="str">
        <f>VLOOKUP('Cursos Actuales'!$B169,'B.D. (Ocultar)'!$B$4:$M$554,4,FALSE)</f>
        <v>Flavia Posada</v>
      </c>
      <c r="D169" s="48" t="str">
        <f>VLOOKUP('Cursos Actuales'!$B169,'B.D. (Ocultar)'!$B$4:$M$554,6,FALSE)</f>
        <v>Marketing</v>
      </c>
      <c r="E169" s="48" t="str">
        <f>VLOOKUP('Cursos Actuales'!$B169,'B.D. (Ocultar)'!$B$4:$M$554,7,FALSE)</f>
        <v>Marketing Digital</v>
      </c>
      <c r="F169" s="48">
        <f>VLOOKUP('Cursos Actuales'!$B169,'B.D. (Ocultar)'!$B$4:$M$554,11,FALSE)</f>
        <v>2021</v>
      </c>
      <c r="G169" s="49" t="str">
        <f>VLOOKUP('Cursos Actuales'!$B169,'B.D. (Ocultar)'!$B$4:$M$888,10,FALSE)</f>
        <v>Sí</v>
      </c>
      <c r="H169" s="49" t="str">
        <f>VLOOKUP('Cursos Actuales'!$B169,'B.D. (Ocultar)'!$B$4:$M$554,9,FALSE)</f>
        <v>1h 26m</v>
      </c>
      <c r="I169" s="50">
        <v>5.9722222222222225E-2</v>
      </c>
      <c r="J169" s="49" t="str">
        <f>VLOOKUP('Cursos Actuales'!$B169,'B.D. (Ocultar)'!$B$4:$M$554,12,FALSE)</f>
        <v>Intermedio</v>
      </c>
      <c r="K169" s="63" t="s">
        <v>1593</v>
      </c>
      <c r="L169" s="52" t="str">
        <f>VLOOKUP(B169,'B.D. (Ocultar)'!$B$4:$N$584,13,FALSE)</f>
        <v>SI</v>
      </c>
      <c r="M169" s="67" t="s">
        <v>16</v>
      </c>
      <c r="N169" s="54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</row>
    <row r="170" spans="1:26" ht="15.75" customHeight="1">
      <c r="A170" s="46">
        <v>167</v>
      </c>
      <c r="B170" s="68" t="s">
        <v>959</v>
      </c>
      <c r="C170" s="48" t="str">
        <f>VLOOKUP('Cursos Actuales'!$B170,'B.D. (Ocultar)'!$B$4:$M$554,4,FALSE)</f>
        <v>Julio Pino</v>
      </c>
      <c r="D170" s="48" t="str">
        <f>VLOOKUP('Cursos Actuales'!$B170,'B.D. (Ocultar)'!$B$4:$M$554,6,FALSE)</f>
        <v>Recursos humanos</v>
      </c>
      <c r="E170" s="48" t="str">
        <f>VLOOKUP('Cursos Actuales'!$B170,'B.D. (Ocultar)'!$B$4:$M$554,7,FALSE)</f>
        <v>Sostenibilidad</v>
      </c>
      <c r="F170" s="48">
        <f>VLOOKUP('Cursos Actuales'!$B170,'B.D. (Ocultar)'!$B$4:$M$554,11,FALSE)</f>
        <v>2021</v>
      </c>
      <c r="G170" s="49" t="str">
        <f>VLOOKUP('Cursos Actuales'!$B170,'B.D. (Ocultar)'!$B$4:$M$888,10,FALSE)</f>
        <v>Sí</v>
      </c>
      <c r="H170" s="49" t="str">
        <f>VLOOKUP('Cursos Actuales'!$B170,'B.D. (Ocultar)'!$B$4:$M$554,9,FALSE)</f>
        <v>57 m</v>
      </c>
      <c r="I170" s="50">
        <v>3.9583333333333331E-2</v>
      </c>
      <c r="J170" s="49" t="str">
        <f>VLOOKUP('Cursos Actuales'!$B170,'B.D. (Ocultar)'!$B$4:$M$554,12,FALSE)</f>
        <v>Intermedio</v>
      </c>
      <c r="K170" s="63" t="s">
        <v>1594</v>
      </c>
      <c r="L170" s="52" t="str">
        <f>VLOOKUP(B170,'B.D. (Ocultar)'!$B$4:$N$584,13,FALSE)</f>
        <v>SI</v>
      </c>
      <c r="M170" s="67" t="s">
        <v>16</v>
      </c>
      <c r="N170" s="54"/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</row>
    <row r="171" spans="1:26" ht="15.75" customHeight="1">
      <c r="A171" s="46">
        <v>168</v>
      </c>
      <c r="B171" s="68" t="s">
        <v>957</v>
      </c>
      <c r="C171" s="48" t="str">
        <f>VLOOKUP('Cursos Actuales'!$B171,'B.D. (Ocultar)'!$B$4:$M$554,4,FALSE)</f>
        <v>Ayme Urbina</v>
      </c>
      <c r="D171" s="48" t="str">
        <f>VLOOKUP('Cursos Actuales'!$B171,'B.D. (Ocultar)'!$B$4:$M$554,6,FALSE)</f>
        <v>Negocios</v>
      </c>
      <c r="E171" s="48" t="str">
        <f>VLOOKUP('Cursos Actuales'!$B171,'B.D. (Ocultar)'!$B$4:$M$554,7,FALSE)</f>
        <v>Emprendimiento</v>
      </c>
      <c r="F171" s="48">
        <f>VLOOKUP('Cursos Actuales'!$B171,'B.D. (Ocultar)'!$B$4:$M$554,11,FALSE)</f>
        <v>2021</v>
      </c>
      <c r="G171" s="49" t="str">
        <f>VLOOKUP('Cursos Actuales'!$B171,'B.D. (Ocultar)'!$B$4:$M$888,10,FALSE)</f>
        <v>Sí</v>
      </c>
      <c r="H171" s="49" t="str">
        <f>VLOOKUP('Cursos Actuales'!$B171,'B.D. (Ocultar)'!$B$4:$M$554,9,FALSE)</f>
        <v>1h 58m</v>
      </c>
      <c r="I171" s="50">
        <v>8.1944444444444445E-2</v>
      </c>
      <c r="J171" s="49" t="str">
        <f>VLOOKUP('Cursos Actuales'!$B171,'B.D. (Ocultar)'!$B$4:$M$554,12,FALSE)</f>
        <v>Básico - Intermedio</v>
      </c>
      <c r="K171" s="63" t="s">
        <v>1595</v>
      </c>
      <c r="L171" s="52" t="str">
        <f>VLOOKUP(B171,'B.D. (Ocultar)'!$B$4:$N$584,13,FALSE)</f>
        <v>SI</v>
      </c>
      <c r="M171" s="67" t="s">
        <v>16</v>
      </c>
      <c r="N171" s="61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</row>
    <row r="172" spans="1:26" ht="15.75" customHeight="1">
      <c r="A172" s="46">
        <v>169</v>
      </c>
      <c r="B172" s="68" t="s">
        <v>955</v>
      </c>
      <c r="C172" s="48" t="str">
        <f>VLOOKUP('Cursos Actuales'!$B172,'B.D. (Ocultar)'!$B$4:$M$554,4,FALSE)</f>
        <v>Flavia Posada</v>
      </c>
      <c r="D172" s="48" t="str">
        <f>VLOOKUP('Cursos Actuales'!$B172,'B.D. (Ocultar)'!$B$4:$M$554,6,FALSE)</f>
        <v>Marketing</v>
      </c>
      <c r="E172" s="48" t="str">
        <f>VLOOKUP('Cursos Actuales'!$B172,'B.D. (Ocultar)'!$B$4:$M$554,7,FALSE)</f>
        <v>Marketing Digital</v>
      </c>
      <c r="F172" s="48">
        <f>VLOOKUP('Cursos Actuales'!$B172,'B.D. (Ocultar)'!$B$4:$M$554,11,FALSE)</f>
        <v>2021</v>
      </c>
      <c r="G172" s="49" t="str">
        <f>VLOOKUP('Cursos Actuales'!$B172,'B.D. (Ocultar)'!$B$4:$M$888,10,FALSE)</f>
        <v>Sí</v>
      </c>
      <c r="H172" s="49" t="str">
        <f>VLOOKUP('Cursos Actuales'!$B172,'B.D. (Ocultar)'!$B$4:$M$554,9,FALSE)</f>
        <v>1h 40m</v>
      </c>
      <c r="I172" s="50">
        <v>6.9444444444444448E-2</v>
      </c>
      <c r="J172" s="49" t="str">
        <f>VLOOKUP('Cursos Actuales'!$B172,'B.D. (Ocultar)'!$B$4:$M$554,12,FALSE)</f>
        <v>Intermedio</v>
      </c>
      <c r="K172" s="63" t="s">
        <v>1596</v>
      </c>
      <c r="L172" s="52" t="str">
        <f>VLOOKUP(B172,'B.D. (Ocultar)'!$B$4:$N$584,13,FALSE)</f>
        <v>SI</v>
      </c>
      <c r="M172" s="67" t="s">
        <v>16</v>
      </c>
      <c r="N172" s="54"/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</row>
    <row r="173" spans="1:26" ht="15.75" customHeight="1">
      <c r="A173" s="46">
        <v>170</v>
      </c>
      <c r="B173" s="62" t="s">
        <v>953</v>
      </c>
      <c r="C173" s="48" t="str">
        <f>VLOOKUP('Cursos Actuales'!$B173,'B.D. (Ocultar)'!$B$4:$M$554,4,FALSE)</f>
        <v>Tomás Moreno</v>
      </c>
      <c r="D173" s="48" t="str">
        <f>VLOOKUP('Cursos Actuales'!$B173,'B.D. (Ocultar)'!$B$4:$M$554,6,FALSE)</f>
        <v>Recursos humanos</v>
      </c>
      <c r="E173" s="48" t="str">
        <f>VLOOKUP('Cursos Actuales'!$B173,'B.D. (Ocultar)'!$B$4:$M$554,7,FALSE)</f>
        <v>RRHH Soft</v>
      </c>
      <c r="F173" s="48">
        <f>VLOOKUP('Cursos Actuales'!$B173,'B.D. (Ocultar)'!$B$4:$M$554,11,FALSE)</f>
        <v>2021</v>
      </c>
      <c r="G173" s="49" t="str">
        <f>VLOOKUP('Cursos Actuales'!$B173,'B.D. (Ocultar)'!$B$4:$M$888,10,FALSE)</f>
        <v>Sí</v>
      </c>
      <c r="H173" s="49" t="str">
        <f>VLOOKUP('Cursos Actuales'!$B173,'B.D. (Ocultar)'!$B$4:$M$554,9,FALSE)</f>
        <v>54 m</v>
      </c>
      <c r="I173" s="50">
        <v>3.7499999999999999E-2</v>
      </c>
      <c r="J173" s="49" t="str">
        <f>VLOOKUP('Cursos Actuales'!$B173,'B.D. (Ocultar)'!$B$4:$M$554,12,FALSE)</f>
        <v>Intermedio</v>
      </c>
      <c r="K173" s="63" t="s">
        <v>1597</v>
      </c>
      <c r="L173" s="52" t="str">
        <f>VLOOKUP(B173,'B.D. (Ocultar)'!$B$4:$N$584,13,FALSE)</f>
        <v>SI</v>
      </c>
      <c r="M173" s="67" t="s">
        <v>16</v>
      </c>
      <c r="N173" s="61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</row>
    <row r="174" spans="1:26" ht="15.75" customHeight="1">
      <c r="A174" s="46">
        <v>171</v>
      </c>
      <c r="B174" s="47" t="s">
        <v>950</v>
      </c>
      <c r="C174" s="48" t="str">
        <f>VLOOKUP('Cursos Actuales'!$B174,'B.D. (Ocultar)'!$B$4:$M$554,4,FALSE)</f>
        <v>Ana Gabriela Granados</v>
      </c>
      <c r="D174" s="48" t="str">
        <f>VLOOKUP('Cursos Actuales'!$B174,'B.D. (Ocultar)'!$B$4:$M$554,6,FALSE)</f>
        <v>Negocios</v>
      </c>
      <c r="E174" s="48" t="str">
        <f>VLOOKUP('Cursos Actuales'!$B174,'B.D. (Ocultar)'!$B$4:$M$554,7,FALSE)</f>
        <v>Metodologías ágiles</v>
      </c>
      <c r="F174" s="48">
        <f>VLOOKUP('Cursos Actuales'!$B174,'B.D. (Ocultar)'!$B$4:$M$554,11,FALSE)</f>
        <v>2021</v>
      </c>
      <c r="G174" s="49" t="str">
        <f>VLOOKUP('Cursos Actuales'!$B174,'B.D. (Ocultar)'!$B$4:$M$888,10,FALSE)</f>
        <v>Sí</v>
      </c>
      <c r="H174" s="49" t="str">
        <f>VLOOKUP('Cursos Actuales'!$B174,'B.D. (Ocultar)'!$B$4:$M$554,9,FALSE)</f>
        <v>1h 53m</v>
      </c>
      <c r="I174" s="50">
        <v>7.8472222222222221E-2</v>
      </c>
      <c r="J174" s="49" t="str">
        <f>VLOOKUP('Cursos Actuales'!$B174,'B.D. (Ocultar)'!$B$4:$M$554,12,FALSE)</f>
        <v>Intermedio</v>
      </c>
      <c r="K174" s="51" t="s">
        <v>1598</v>
      </c>
      <c r="L174" s="52" t="str">
        <f>VLOOKUP(B174,'B.D. (Ocultar)'!$B$4:$N$584,13,FALSE)</f>
        <v>SI</v>
      </c>
      <c r="M174" s="67" t="s">
        <v>16</v>
      </c>
      <c r="N174" s="54"/>
      <c r="O174" s="39"/>
      <c r="P174" s="39"/>
      <c r="Q174" s="39"/>
      <c r="R174" s="39"/>
      <c r="S174" s="39"/>
      <c r="T174" s="39"/>
      <c r="U174" s="39"/>
      <c r="V174" s="39"/>
      <c r="W174" s="39"/>
      <c r="X174" s="39"/>
      <c r="Y174" s="39"/>
      <c r="Z174" s="39"/>
    </row>
    <row r="175" spans="1:26" ht="15.75" customHeight="1">
      <c r="A175" s="46">
        <v>172</v>
      </c>
      <c r="B175" s="69" t="s">
        <v>947</v>
      </c>
      <c r="C175" s="48" t="str">
        <f>VLOOKUP('Cursos Actuales'!$B175,'B.D. (Ocultar)'!$B$4:$M$554,4,FALSE)</f>
        <v>Tomás Moreno</v>
      </c>
      <c r="D175" s="48" t="str">
        <f>VLOOKUP('Cursos Actuales'!$B175,'B.D. (Ocultar)'!$B$4:$M$554,6,FALSE)</f>
        <v>Recursos humanos</v>
      </c>
      <c r="E175" s="48" t="str">
        <f>VLOOKUP('Cursos Actuales'!$B175,'B.D. (Ocultar)'!$B$4:$M$554,7,FALSE)</f>
        <v>RRHH Soft</v>
      </c>
      <c r="F175" s="48">
        <f>VLOOKUP('Cursos Actuales'!$B175,'B.D. (Ocultar)'!$B$4:$M$554,11,FALSE)</f>
        <v>2021</v>
      </c>
      <c r="G175" s="49" t="str">
        <f>VLOOKUP('Cursos Actuales'!$B175,'B.D. (Ocultar)'!$B$4:$M$888,10,FALSE)</f>
        <v>Sí</v>
      </c>
      <c r="H175" s="49" t="str">
        <f>VLOOKUP('Cursos Actuales'!$B175,'B.D. (Ocultar)'!$B$4:$M$554,9,FALSE)</f>
        <v>1 h 4 m</v>
      </c>
      <c r="I175" s="50">
        <v>4.4444444444444446E-2</v>
      </c>
      <c r="J175" s="49" t="str">
        <f>VLOOKUP('Cursos Actuales'!$B175,'B.D. (Ocultar)'!$B$4:$M$554,12,FALSE)</f>
        <v>Intermedio</v>
      </c>
      <c r="K175" s="63" t="s">
        <v>1599</v>
      </c>
      <c r="L175" s="52" t="str">
        <f>VLOOKUP(B175,'B.D. (Ocultar)'!$B$4:$N$584,13,FALSE)</f>
        <v>SI</v>
      </c>
      <c r="M175" s="67" t="s">
        <v>16</v>
      </c>
      <c r="N175" s="61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</row>
    <row r="176" spans="1:26" ht="15.75" customHeight="1">
      <c r="A176" s="46">
        <v>173</v>
      </c>
      <c r="B176" s="47" t="s">
        <v>944</v>
      </c>
      <c r="C176" s="48" t="str">
        <f>VLOOKUP('Cursos Actuales'!$B176,'B.D. (Ocultar)'!$B$4:$M$554,4,FALSE)</f>
        <v>Alessandra Tipiani</v>
      </c>
      <c r="D176" s="48" t="str">
        <f>VLOOKUP('Cursos Actuales'!$B176,'B.D. (Ocultar)'!$B$4:$M$554,6,FALSE)</f>
        <v>Marketing</v>
      </c>
      <c r="E176" s="48" t="str">
        <f>VLOOKUP('Cursos Actuales'!$B176,'B.D. (Ocultar)'!$B$4:$M$554,7,FALSE)</f>
        <v>Marketing Digital</v>
      </c>
      <c r="F176" s="48">
        <f>VLOOKUP('Cursos Actuales'!$B176,'B.D. (Ocultar)'!$B$4:$M$554,11,FALSE)</f>
        <v>2021</v>
      </c>
      <c r="G176" s="49" t="str">
        <f>VLOOKUP('Cursos Actuales'!$B176,'B.D. (Ocultar)'!$B$4:$M$888,10,FALSE)</f>
        <v>Sí</v>
      </c>
      <c r="H176" s="49" t="str">
        <f>VLOOKUP('Cursos Actuales'!$B176,'B.D. (Ocultar)'!$B$4:$M$554,9,FALSE)</f>
        <v>2h 10m</v>
      </c>
      <c r="I176" s="50">
        <v>9.0277777777777776E-2</v>
      </c>
      <c r="J176" s="49" t="str">
        <f>VLOOKUP('Cursos Actuales'!$B176,'B.D. (Ocultar)'!$B$4:$M$554,12,FALSE)</f>
        <v>Intermedio</v>
      </c>
      <c r="K176" s="51" t="s">
        <v>1600</v>
      </c>
      <c r="L176" s="52" t="str">
        <f>VLOOKUP(B176,'B.D. (Ocultar)'!$B$4:$N$584,13,FALSE)</f>
        <v>SI</v>
      </c>
      <c r="M176" s="67" t="s">
        <v>16</v>
      </c>
      <c r="N176" s="54"/>
      <c r="O176" s="39"/>
      <c r="P176" s="39"/>
      <c r="Q176" s="39"/>
      <c r="R176" s="39"/>
      <c r="S176" s="39"/>
      <c r="T176" s="39"/>
      <c r="U176" s="39"/>
      <c r="V176" s="39"/>
      <c r="W176" s="39"/>
      <c r="X176" s="39"/>
      <c r="Y176" s="39"/>
      <c r="Z176" s="39"/>
    </row>
    <row r="177" spans="1:26" ht="15.75" customHeight="1">
      <c r="A177" s="46">
        <v>174</v>
      </c>
      <c r="B177" s="60" t="s">
        <v>941</v>
      </c>
      <c r="C177" s="48" t="str">
        <f>VLOOKUP('Cursos Actuales'!$B177,'B.D. (Ocultar)'!$B$4:$M$554,4,FALSE)</f>
        <v>Maria Fernanda Carreras</v>
      </c>
      <c r="D177" s="48" t="str">
        <f>VLOOKUP('Cursos Actuales'!$B177,'B.D. (Ocultar)'!$B$4:$M$554,6,FALSE)</f>
        <v>Recursos humanos</v>
      </c>
      <c r="E177" s="48" t="str">
        <f>VLOOKUP('Cursos Actuales'!$B177,'B.D. (Ocultar)'!$B$4:$M$554,7,FALSE)</f>
        <v>RRHH Soft</v>
      </c>
      <c r="F177" s="48">
        <f>VLOOKUP('Cursos Actuales'!$B177,'B.D. (Ocultar)'!$B$4:$M$554,11,FALSE)</f>
        <v>2021</v>
      </c>
      <c r="G177" s="49" t="str">
        <f>VLOOKUP('Cursos Actuales'!$B177,'B.D. (Ocultar)'!$B$4:$M$888,10,FALSE)</f>
        <v>Sí</v>
      </c>
      <c r="H177" s="49" t="str">
        <f>VLOOKUP('Cursos Actuales'!$B177,'B.D. (Ocultar)'!$B$4:$M$554,9,FALSE)</f>
        <v>1 h 35 m</v>
      </c>
      <c r="I177" s="50">
        <v>6.5972222222222224E-2</v>
      </c>
      <c r="J177" s="49" t="str">
        <f>VLOOKUP('Cursos Actuales'!$B177,'B.D. (Ocultar)'!$B$4:$M$554,12,FALSE)</f>
        <v>Intermedio</v>
      </c>
      <c r="K177" s="63" t="s">
        <v>1601</v>
      </c>
      <c r="L177" s="52" t="str">
        <f>VLOOKUP(B177,'B.D. (Ocultar)'!$B$4:$N$584,13,FALSE)</f>
        <v>SI</v>
      </c>
      <c r="M177" s="67" t="s">
        <v>16</v>
      </c>
      <c r="N177" s="61"/>
      <c r="O177" s="39"/>
      <c r="P177" s="39"/>
      <c r="Q177" s="39"/>
      <c r="R177" s="39"/>
      <c r="S177" s="39"/>
      <c r="T177" s="39"/>
      <c r="U177" s="39"/>
      <c r="V177" s="39"/>
      <c r="W177" s="39"/>
      <c r="X177" s="39"/>
      <c r="Y177" s="39"/>
      <c r="Z177" s="39"/>
    </row>
    <row r="178" spans="1:26" ht="15.75" customHeight="1">
      <c r="A178" s="46">
        <v>175</v>
      </c>
      <c r="B178" s="60" t="s">
        <v>939</v>
      </c>
      <c r="C178" s="48" t="str">
        <f>VLOOKUP('Cursos Actuales'!$B178,'B.D. (Ocultar)'!$B$4:$M$554,4,FALSE)</f>
        <v>Alan Gosiker</v>
      </c>
      <c r="D178" s="48" t="str">
        <f>VLOOKUP('Cursos Actuales'!$B178,'B.D. (Ocultar)'!$B$4:$M$554,6,FALSE)</f>
        <v>Recursos humanos</v>
      </c>
      <c r="E178" s="48" t="str">
        <f>VLOOKUP('Cursos Actuales'!$B178,'B.D. (Ocultar)'!$B$4:$M$554,7,FALSE)</f>
        <v>RRHH Soft</v>
      </c>
      <c r="F178" s="48">
        <f>VLOOKUP('Cursos Actuales'!$B178,'B.D. (Ocultar)'!$B$4:$M$554,11,FALSE)</f>
        <v>2021</v>
      </c>
      <c r="G178" s="49" t="str">
        <f>VLOOKUP('Cursos Actuales'!$B178,'B.D. (Ocultar)'!$B$4:$M$888,10,FALSE)</f>
        <v>Sí</v>
      </c>
      <c r="H178" s="49" t="str">
        <f>VLOOKUP('Cursos Actuales'!$B178,'B.D. (Ocultar)'!$B$4:$M$554,9,FALSE)</f>
        <v>1h 5 m</v>
      </c>
      <c r="I178" s="50">
        <v>4.5138888888888888E-2</v>
      </c>
      <c r="J178" s="49" t="str">
        <f>VLOOKUP('Cursos Actuales'!$B178,'B.D. (Ocultar)'!$B$4:$M$554,12,FALSE)</f>
        <v>Avanzado</v>
      </c>
      <c r="K178" s="51" t="s">
        <v>1602</v>
      </c>
      <c r="L178" s="52" t="str">
        <f>VLOOKUP(B178,'B.D. (Ocultar)'!$B$4:$N$584,13,FALSE)</f>
        <v>SI</v>
      </c>
      <c r="M178" s="67" t="s">
        <v>16</v>
      </c>
      <c r="N178" s="61"/>
      <c r="O178" s="39"/>
      <c r="P178" s="39"/>
      <c r="Q178" s="39"/>
      <c r="R178" s="39"/>
      <c r="S178" s="39"/>
      <c r="T178" s="39"/>
      <c r="U178" s="39"/>
      <c r="V178" s="39"/>
      <c r="W178" s="39"/>
      <c r="X178" s="39"/>
      <c r="Y178" s="39"/>
      <c r="Z178" s="39"/>
    </row>
    <row r="179" spans="1:26" ht="15.75" customHeight="1">
      <c r="A179" s="46">
        <v>176</v>
      </c>
      <c r="B179" s="60" t="s">
        <v>937</v>
      </c>
      <c r="C179" s="48" t="str">
        <f>VLOOKUP('Cursos Actuales'!$B179,'B.D. (Ocultar)'!$B$4:$M$554,4,FALSE)</f>
        <v>Milagros Agurto</v>
      </c>
      <c r="D179" s="48" t="str">
        <f>VLOOKUP('Cursos Actuales'!$B179,'B.D. (Ocultar)'!$B$4:$M$554,6,FALSE)</f>
        <v>Desarrollo Personal</v>
      </c>
      <c r="E179" s="48" t="str">
        <f>VLOOKUP('Cursos Actuales'!$B179,'B.D. (Ocultar)'!$B$4:$M$554,7,FALSE)</f>
        <v>Comunicación</v>
      </c>
      <c r="F179" s="48">
        <f>VLOOKUP('Cursos Actuales'!$B179,'B.D. (Ocultar)'!$B$4:$M$554,11,FALSE)</f>
        <v>2021</v>
      </c>
      <c r="G179" s="49" t="str">
        <f>VLOOKUP('Cursos Actuales'!$B179,'B.D. (Ocultar)'!$B$4:$M$888,10,FALSE)</f>
        <v>Sí</v>
      </c>
      <c r="H179" s="49" t="str">
        <f>VLOOKUP('Cursos Actuales'!$B179,'B.D. (Ocultar)'!$B$4:$M$554,9,FALSE)</f>
        <v>55 m</v>
      </c>
      <c r="I179" s="50">
        <v>3.8194444444444448E-2</v>
      </c>
      <c r="J179" s="49" t="str">
        <f>VLOOKUP('Cursos Actuales'!$B179,'B.D. (Ocultar)'!$B$4:$M$554,12,FALSE)</f>
        <v>Intermedio</v>
      </c>
      <c r="K179" s="63" t="s">
        <v>1603</v>
      </c>
      <c r="L179" s="52" t="str">
        <f>VLOOKUP(B179,'B.D. (Ocultar)'!$B$4:$N$584,13,FALSE)</f>
        <v>SI</v>
      </c>
      <c r="M179" s="67" t="s">
        <v>16</v>
      </c>
      <c r="N179" s="54"/>
      <c r="O179" s="39"/>
      <c r="P179" s="39"/>
      <c r="Q179" s="39"/>
      <c r="R179" s="39"/>
      <c r="S179" s="39"/>
      <c r="T179" s="39"/>
      <c r="U179" s="39"/>
      <c r="V179" s="39"/>
      <c r="W179" s="39"/>
      <c r="X179" s="39"/>
      <c r="Y179" s="39"/>
      <c r="Z179" s="39"/>
    </row>
    <row r="180" spans="1:26" ht="15.75" customHeight="1">
      <c r="A180" s="46">
        <v>177</v>
      </c>
      <c r="B180" s="60" t="s">
        <v>935</v>
      </c>
      <c r="C180" s="48" t="str">
        <f>VLOOKUP('Cursos Actuales'!$B180,'B.D. (Ocultar)'!$B$4:$M$554,4,FALSE)</f>
        <v>Astrid Neustadtl</v>
      </c>
      <c r="D180" s="48" t="str">
        <f>VLOOKUP('Cursos Actuales'!$B180,'B.D. (Ocultar)'!$B$4:$M$554,6,FALSE)</f>
        <v>Recursos humanos</v>
      </c>
      <c r="E180" s="48" t="str">
        <f>VLOOKUP('Cursos Actuales'!$B180,'B.D. (Ocultar)'!$B$4:$M$554,7,FALSE)</f>
        <v>RRHH Soft</v>
      </c>
      <c r="F180" s="48">
        <f>VLOOKUP('Cursos Actuales'!$B180,'B.D. (Ocultar)'!$B$4:$M$554,11,FALSE)</f>
        <v>2021</v>
      </c>
      <c r="G180" s="49" t="str">
        <f>VLOOKUP('Cursos Actuales'!$B180,'B.D. (Ocultar)'!$B$4:$M$888,10,FALSE)</f>
        <v>Sí</v>
      </c>
      <c r="H180" s="49" t="str">
        <f>VLOOKUP('Cursos Actuales'!$B180,'B.D. (Ocultar)'!$B$4:$M$554,9,FALSE)</f>
        <v>2h 2 m</v>
      </c>
      <c r="I180" s="50">
        <v>8.4722222222222227E-2</v>
      </c>
      <c r="J180" s="49" t="str">
        <f>VLOOKUP('Cursos Actuales'!$B180,'B.D. (Ocultar)'!$B$4:$M$554,12,FALSE)</f>
        <v>Básico - Intermedio</v>
      </c>
      <c r="K180" s="51" t="s">
        <v>1604</v>
      </c>
      <c r="L180" s="52" t="str">
        <f>VLOOKUP(B180,'B.D. (Ocultar)'!$B$4:$N$584,13,FALSE)</f>
        <v>SI</v>
      </c>
      <c r="M180" s="67" t="s">
        <v>16</v>
      </c>
      <c r="N180" s="61"/>
      <c r="O180" s="39"/>
      <c r="P180" s="39"/>
      <c r="Q180" s="39"/>
      <c r="R180" s="39"/>
      <c r="S180" s="39"/>
      <c r="T180" s="39"/>
      <c r="U180" s="39"/>
      <c r="V180" s="39"/>
      <c r="W180" s="39"/>
      <c r="X180" s="39"/>
      <c r="Y180" s="39"/>
      <c r="Z180" s="39"/>
    </row>
    <row r="181" spans="1:26" ht="15.75" customHeight="1">
      <c r="A181" s="46">
        <v>178</v>
      </c>
      <c r="B181" s="60" t="s">
        <v>933</v>
      </c>
      <c r="C181" s="48" t="str">
        <f>VLOOKUP('Cursos Actuales'!$B181,'B.D. (Ocultar)'!$B$4:$M$554,4,FALSE)</f>
        <v>Juan Carlo Muñoz</v>
      </c>
      <c r="D181" s="48" t="str">
        <f>VLOOKUP('Cursos Actuales'!$B181,'B.D. (Ocultar)'!$B$4:$M$554,6,FALSE)</f>
        <v>Negocios</v>
      </c>
      <c r="E181" s="48" t="str">
        <f>VLOOKUP('Cursos Actuales'!$B181,'B.D. (Ocultar)'!$B$4:$M$554,7,FALSE)</f>
        <v>Emprendimiento</v>
      </c>
      <c r="F181" s="48">
        <f>VLOOKUP('Cursos Actuales'!$B181,'B.D. (Ocultar)'!$B$4:$M$554,11,FALSE)</f>
        <v>2021</v>
      </c>
      <c r="G181" s="49" t="str">
        <f>VLOOKUP('Cursos Actuales'!$B181,'B.D. (Ocultar)'!$B$4:$M$888,10,FALSE)</f>
        <v>Sí</v>
      </c>
      <c r="H181" s="49" t="str">
        <f>VLOOKUP('Cursos Actuales'!$B181,'B.D. (Ocultar)'!$B$4:$M$554,9,FALSE)</f>
        <v>1h 16 m</v>
      </c>
      <c r="I181" s="50">
        <v>5.2777777777777778E-2</v>
      </c>
      <c r="J181" s="49" t="str">
        <f>VLOOKUP('Cursos Actuales'!$B181,'B.D. (Ocultar)'!$B$4:$M$554,12,FALSE)</f>
        <v>Intermedio</v>
      </c>
      <c r="K181" s="51" t="s">
        <v>1605</v>
      </c>
      <c r="L181" s="52" t="str">
        <f>VLOOKUP(B181,'B.D. (Ocultar)'!$B$4:$N$584,13,FALSE)</f>
        <v>SI</v>
      </c>
      <c r="M181" s="67" t="s">
        <v>16</v>
      </c>
      <c r="N181" s="54"/>
      <c r="O181" s="39"/>
      <c r="P181" s="39"/>
      <c r="Q181" s="39"/>
      <c r="R181" s="39"/>
      <c r="S181" s="39"/>
      <c r="T181" s="39"/>
      <c r="U181" s="39"/>
      <c r="V181" s="39"/>
      <c r="W181" s="39"/>
      <c r="X181" s="39"/>
      <c r="Y181" s="39"/>
      <c r="Z181" s="39"/>
    </row>
    <row r="182" spans="1:26" ht="15.75" customHeight="1">
      <c r="A182" s="46">
        <v>179</v>
      </c>
      <c r="B182" s="60" t="s">
        <v>931</v>
      </c>
      <c r="C182" s="48" t="str">
        <f>VLOOKUP('Cursos Actuales'!$B182,'B.D. (Ocultar)'!$B$4:$M$554,4,FALSE)</f>
        <v>Cecilia de Souza Ferreira</v>
      </c>
      <c r="D182" s="48" t="str">
        <f>VLOOKUP('Cursos Actuales'!$B182,'B.D. (Ocultar)'!$B$4:$M$554,6,FALSE)</f>
        <v>Marketing</v>
      </c>
      <c r="E182" s="48" t="str">
        <f>VLOOKUP('Cursos Actuales'!$B182,'B.D. (Ocultar)'!$B$4:$M$554,7,FALSE)</f>
        <v>Publicidad</v>
      </c>
      <c r="F182" s="48">
        <f>VLOOKUP('Cursos Actuales'!$B182,'B.D. (Ocultar)'!$B$4:$M$554,11,FALSE)</f>
        <v>2021</v>
      </c>
      <c r="G182" s="49" t="str">
        <f>VLOOKUP('Cursos Actuales'!$B182,'B.D. (Ocultar)'!$B$4:$M$888,10,FALSE)</f>
        <v>Sí</v>
      </c>
      <c r="H182" s="49" t="str">
        <f>VLOOKUP('Cursos Actuales'!$B182,'B.D. (Ocultar)'!$B$4:$M$554,9,FALSE)</f>
        <v>1h 56m</v>
      </c>
      <c r="I182" s="50">
        <v>8.0555555555555561E-2</v>
      </c>
      <c r="J182" s="49" t="str">
        <f>VLOOKUP('Cursos Actuales'!$B182,'B.D. (Ocultar)'!$B$4:$M$554,12,FALSE)</f>
        <v>Intermedio</v>
      </c>
      <c r="K182" s="51" t="s">
        <v>1606</v>
      </c>
      <c r="L182" s="52" t="str">
        <f>VLOOKUP(B182,'B.D. (Ocultar)'!$B$4:$N$584,13,FALSE)</f>
        <v>SI</v>
      </c>
      <c r="M182" s="67" t="s">
        <v>16</v>
      </c>
      <c r="N182" s="54"/>
      <c r="O182" s="39"/>
      <c r="P182" s="39"/>
      <c r="Q182" s="39"/>
      <c r="R182" s="39"/>
      <c r="S182" s="39"/>
      <c r="T182" s="39"/>
      <c r="U182" s="39"/>
      <c r="V182" s="39"/>
      <c r="W182" s="39"/>
      <c r="X182" s="39"/>
      <c r="Y182" s="39"/>
      <c r="Z182" s="39"/>
    </row>
    <row r="183" spans="1:26" ht="15.75" customHeight="1">
      <c r="A183" s="46">
        <v>180</v>
      </c>
      <c r="B183" s="60" t="s">
        <v>928</v>
      </c>
      <c r="C183" s="48" t="str">
        <f>VLOOKUP('Cursos Actuales'!$B183,'B.D. (Ocultar)'!$B$4:$M$554,4,FALSE)</f>
        <v>Michell Solari</v>
      </c>
      <c r="D183" s="48" t="str">
        <f>VLOOKUP('Cursos Actuales'!$B183,'B.D. (Ocultar)'!$B$4:$M$554,6,FALSE)</f>
        <v>Negocios</v>
      </c>
      <c r="E183" s="48" t="str">
        <f>VLOOKUP('Cursos Actuales'!$B183,'B.D. (Ocultar)'!$B$4:$M$554,7,FALSE)</f>
        <v>Gestión Comercial</v>
      </c>
      <c r="F183" s="48">
        <f>VLOOKUP('Cursos Actuales'!$B183,'B.D. (Ocultar)'!$B$4:$M$554,11,FALSE)</f>
        <v>2021</v>
      </c>
      <c r="G183" s="49" t="str">
        <f>VLOOKUP('Cursos Actuales'!$B183,'B.D. (Ocultar)'!$B$4:$M$888,10,FALSE)</f>
        <v>Sí</v>
      </c>
      <c r="H183" s="49" t="str">
        <f>VLOOKUP('Cursos Actuales'!$B183,'B.D. (Ocultar)'!$B$4:$M$554,9,FALSE)</f>
        <v>1h 1m</v>
      </c>
      <c r="I183" s="50">
        <v>4.2361111111111113E-2</v>
      </c>
      <c r="J183" s="49" t="str">
        <f>VLOOKUP('Cursos Actuales'!$B183,'B.D. (Ocultar)'!$B$4:$M$554,12,FALSE)</f>
        <v>Intermedio</v>
      </c>
      <c r="K183" s="51" t="s">
        <v>1607</v>
      </c>
      <c r="L183" s="52" t="str">
        <f>VLOOKUP(B183,'B.D. (Ocultar)'!$B$4:$N$584,13,FALSE)</f>
        <v>SI</v>
      </c>
      <c r="M183" s="67" t="s">
        <v>16</v>
      </c>
      <c r="N183" s="54"/>
      <c r="O183" s="39"/>
      <c r="P183" s="39"/>
      <c r="Q183" s="39"/>
      <c r="R183" s="39"/>
      <c r="S183" s="39"/>
      <c r="T183" s="39"/>
      <c r="U183" s="39"/>
      <c r="V183" s="39"/>
      <c r="W183" s="39"/>
      <c r="X183" s="39"/>
      <c r="Y183" s="39"/>
      <c r="Z183" s="39"/>
    </row>
    <row r="184" spans="1:26" ht="15.75" customHeight="1">
      <c r="A184" s="46">
        <v>181</v>
      </c>
      <c r="B184" s="60" t="s">
        <v>926</v>
      </c>
      <c r="C184" s="48" t="str">
        <f>VLOOKUP('Cursos Actuales'!$B184,'B.D. (Ocultar)'!$B$4:$M$554,4,FALSE)</f>
        <v>Growtop (Bryan Ascaño y Diego Pebe)</v>
      </c>
      <c r="D184" s="48" t="str">
        <f>VLOOKUP('Cursos Actuales'!$B184,'B.D. (Ocultar)'!$B$4:$M$554,6,FALSE)</f>
        <v>Recursos humanos</v>
      </c>
      <c r="E184" s="48" t="str">
        <f>VLOOKUP('Cursos Actuales'!$B184,'B.D. (Ocultar)'!$B$4:$M$554,7,FALSE)</f>
        <v>RRHH Hard</v>
      </c>
      <c r="F184" s="48">
        <f>VLOOKUP('Cursos Actuales'!$B184,'B.D. (Ocultar)'!$B$4:$M$554,11,FALSE)</f>
        <v>2021</v>
      </c>
      <c r="G184" s="49" t="str">
        <f>VLOOKUP('Cursos Actuales'!$B184,'B.D. (Ocultar)'!$B$4:$M$888,10,FALSE)</f>
        <v>Sí</v>
      </c>
      <c r="H184" s="49" t="str">
        <f>VLOOKUP('Cursos Actuales'!$B184,'B.D. (Ocultar)'!$B$4:$M$554,9,FALSE)</f>
        <v>1h 3 m</v>
      </c>
      <c r="I184" s="50">
        <v>4.3749999999999997E-2</v>
      </c>
      <c r="J184" s="49" t="str">
        <f>VLOOKUP('Cursos Actuales'!$B184,'B.D. (Ocultar)'!$B$4:$M$554,12,FALSE)</f>
        <v>Intermedio</v>
      </c>
      <c r="K184" s="63" t="s">
        <v>1608</v>
      </c>
      <c r="L184" s="52" t="str">
        <f>VLOOKUP(B184,'B.D. (Ocultar)'!$B$4:$N$584,13,FALSE)</f>
        <v>SI</v>
      </c>
      <c r="M184" s="67" t="s">
        <v>16</v>
      </c>
      <c r="N184" s="61"/>
      <c r="O184" s="39"/>
      <c r="P184" s="39"/>
      <c r="Q184" s="39"/>
      <c r="R184" s="39"/>
      <c r="S184" s="39"/>
      <c r="T184" s="39"/>
      <c r="U184" s="39"/>
      <c r="V184" s="39"/>
      <c r="W184" s="39"/>
      <c r="X184" s="39"/>
      <c r="Y184" s="39"/>
      <c r="Z184" s="39"/>
    </row>
    <row r="185" spans="1:26" ht="15.75" customHeight="1">
      <c r="A185" s="46">
        <v>182</v>
      </c>
      <c r="B185" s="58" t="s">
        <v>924</v>
      </c>
      <c r="C185" s="48" t="str">
        <f>VLOOKUP('Cursos Actuales'!$B185,'B.D. (Ocultar)'!$B$4:$M$554,4,FALSE)</f>
        <v>Alan Gosiker</v>
      </c>
      <c r="D185" s="48" t="str">
        <f>VLOOKUP('Cursos Actuales'!$B185,'B.D. (Ocultar)'!$B$4:$M$554,6,FALSE)</f>
        <v>Recursos humanos</v>
      </c>
      <c r="E185" s="48" t="str">
        <f>VLOOKUP('Cursos Actuales'!$B185,'B.D. (Ocultar)'!$B$4:$M$554,7,FALSE)</f>
        <v>RRHH Soft</v>
      </c>
      <c r="F185" s="48">
        <f>VLOOKUP('Cursos Actuales'!$B185,'B.D. (Ocultar)'!$B$4:$M$554,11,FALSE)</f>
        <v>2021</v>
      </c>
      <c r="G185" s="49" t="str">
        <f>VLOOKUP('Cursos Actuales'!$B185,'B.D. (Ocultar)'!$B$4:$M$888,10,FALSE)</f>
        <v>Sí</v>
      </c>
      <c r="H185" s="49" t="str">
        <f>VLOOKUP('Cursos Actuales'!$B185,'B.D. (Ocultar)'!$B$4:$M$554,9,FALSE)</f>
        <v>55 m</v>
      </c>
      <c r="I185" s="50">
        <v>3.8194444444444448E-2</v>
      </c>
      <c r="J185" s="49" t="str">
        <f>VLOOKUP('Cursos Actuales'!$B185,'B.D. (Ocultar)'!$B$4:$M$554,12,FALSE)</f>
        <v>Intermedio</v>
      </c>
      <c r="K185" s="51" t="str">
        <f>TRIM(LOWER('Cursos Actuales'!$B185))</f>
        <v>quién es quién en tecnología: definición de perfiles it</v>
      </c>
      <c r="L185" s="52" t="str">
        <f>VLOOKUP(B185,'B.D. (Ocultar)'!$B$4:$N$584,13,FALSE)</f>
        <v>SI</v>
      </c>
      <c r="M185" s="67" t="s">
        <v>16</v>
      </c>
      <c r="N185" s="54"/>
      <c r="O185" s="39"/>
      <c r="P185" s="39"/>
      <c r="Q185" s="39"/>
      <c r="R185" s="39"/>
      <c r="S185" s="39"/>
      <c r="T185" s="39"/>
      <c r="U185" s="39"/>
      <c r="V185" s="39"/>
      <c r="W185" s="39"/>
      <c r="X185" s="39"/>
      <c r="Y185" s="39"/>
      <c r="Z185" s="39"/>
    </row>
    <row r="186" spans="1:26" ht="15.75" customHeight="1">
      <c r="A186" s="46">
        <v>183</v>
      </c>
      <c r="B186" s="60" t="s">
        <v>920</v>
      </c>
      <c r="C186" s="48" t="str">
        <f>VLOOKUP('Cursos Actuales'!$B186,'B.D. (Ocultar)'!$B$4:$M$554,4,FALSE)</f>
        <v>Cecilia de Souza Ferreira</v>
      </c>
      <c r="D186" s="48" t="str">
        <f>VLOOKUP('Cursos Actuales'!$B186,'B.D. (Ocultar)'!$B$4:$M$554,6,FALSE)</f>
        <v>Marketing</v>
      </c>
      <c r="E186" s="48" t="str">
        <f>VLOOKUP('Cursos Actuales'!$B186,'B.D. (Ocultar)'!$B$4:$M$554,7,FALSE)</f>
        <v>Publicidad</v>
      </c>
      <c r="F186" s="48">
        <f>VLOOKUP('Cursos Actuales'!$B186,'B.D. (Ocultar)'!$B$4:$M$554,11,FALSE)</f>
        <v>2021</v>
      </c>
      <c r="G186" s="49" t="str">
        <f>VLOOKUP('Cursos Actuales'!$B186,'B.D. (Ocultar)'!$B$4:$M$888,10,FALSE)</f>
        <v>Sí</v>
      </c>
      <c r="H186" s="49" t="str">
        <f>VLOOKUP('Cursos Actuales'!$B186,'B.D. (Ocultar)'!$B$4:$M$554,9,FALSE)</f>
        <v>2h 12m</v>
      </c>
      <c r="I186" s="50">
        <v>9.166666666666666E-2</v>
      </c>
      <c r="J186" s="49" t="str">
        <f>VLOOKUP('Cursos Actuales'!$B186,'B.D. (Ocultar)'!$B$4:$M$554,12,FALSE)</f>
        <v>Intermedio</v>
      </c>
      <c r="K186" s="63" t="s">
        <v>1609</v>
      </c>
      <c r="L186" s="52" t="str">
        <f>VLOOKUP(B186,'B.D. (Ocultar)'!$B$4:$N$584,13,FALSE)</f>
        <v>SI</v>
      </c>
      <c r="M186" s="67" t="s">
        <v>16</v>
      </c>
      <c r="N186" s="54"/>
      <c r="O186" s="39"/>
      <c r="P186" s="39"/>
      <c r="Q186" s="39"/>
      <c r="R186" s="39"/>
      <c r="S186" s="39"/>
      <c r="T186" s="39"/>
      <c r="U186" s="39"/>
      <c r="V186" s="39"/>
      <c r="W186" s="39"/>
      <c r="X186" s="39"/>
      <c r="Y186" s="39"/>
      <c r="Z186" s="39"/>
    </row>
    <row r="187" spans="1:26" ht="15.75" customHeight="1">
      <c r="A187" s="46">
        <v>184</v>
      </c>
      <c r="B187" s="60" t="s">
        <v>918</v>
      </c>
      <c r="C187" s="48" t="str">
        <f>VLOOKUP('Cursos Actuales'!$B187,'B.D. (Ocultar)'!$B$4:$M$554,4,FALSE)</f>
        <v>Mercedes Torres</v>
      </c>
      <c r="D187" s="48" t="str">
        <f>VLOOKUP('Cursos Actuales'!$B187,'B.D. (Ocultar)'!$B$4:$M$554,6,FALSE)</f>
        <v>Marketing</v>
      </c>
      <c r="E187" s="48" t="str">
        <f>VLOOKUP('Cursos Actuales'!$B187,'B.D. (Ocultar)'!$B$4:$M$554,7,FALSE)</f>
        <v>Marketing Digital</v>
      </c>
      <c r="F187" s="48">
        <f>VLOOKUP('Cursos Actuales'!$B187,'B.D. (Ocultar)'!$B$4:$M$554,11,FALSE)</f>
        <v>2021</v>
      </c>
      <c r="G187" s="49" t="str">
        <f>VLOOKUP('Cursos Actuales'!$B187,'B.D. (Ocultar)'!$B$4:$M$888,10,FALSE)</f>
        <v>Sí</v>
      </c>
      <c r="H187" s="49" t="str">
        <f>VLOOKUP('Cursos Actuales'!$B187,'B.D. (Ocultar)'!$B$4:$M$554,9,FALSE)</f>
        <v>1h 37m</v>
      </c>
      <c r="I187" s="50">
        <v>6.7361111111111108E-2</v>
      </c>
      <c r="J187" s="49" t="str">
        <f>VLOOKUP('Cursos Actuales'!$B187,'B.D. (Ocultar)'!$B$4:$M$554,12,FALSE)</f>
        <v>Intermedio</v>
      </c>
      <c r="K187" s="63" t="s">
        <v>1610</v>
      </c>
      <c r="L187" s="52" t="str">
        <f>VLOOKUP(B187,'B.D. (Ocultar)'!$B$4:$N$584,13,FALSE)</f>
        <v>SI</v>
      </c>
      <c r="M187" s="67" t="s">
        <v>16</v>
      </c>
      <c r="N187" s="54"/>
      <c r="O187" s="39"/>
      <c r="P187" s="39"/>
      <c r="Q187" s="39"/>
      <c r="R187" s="39"/>
      <c r="S187" s="39"/>
      <c r="T187" s="39"/>
      <c r="U187" s="39"/>
      <c r="V187" s="39"/>
      <c r="W187" s="39"/>
      <c r="X187" s="39"/>
      <c r="Y187" s="39"/>
      <c r="Z187" s="39"/>
    </row>
    <row r="188" spans="1:26" ht="15.75" customHeight="1">
      <c r="A188" s="46">
        <v>185</v>
      </c>
      <c r="B188" s="60" t="s">
        <v>912</v>
      </c>
      <c r="C188" s="48" t="str">
        <f>VLOOKUP('Cursos Actuales'!$B188,'B.D. (Ocultar)'!$B$4:$M$554,4,FALSE)</f>
        <v>Alan Gosiker</v>
      </c>
      <c r="D188" s="48" t="str">
        <f>VLOOKUP('Cursos Actuales'!$B188,'B.D. (Ocultar)'!$B$4:$M$554,6,FALSE)</f>
        <v>Recursos humanos</v>
      </c>
      <c r="E188" s="48" t="str">
        <f>VLOOKUP('Cursos Actuales'!$B188,'B.D. (Ocultar)'!$B$4:$M$554,7,FALSE)</f>
        <v>RRHH Soft</v>
      </c>
      <c r="F188" s="48">
        <f>VLOOKUP('Cursos Actuales'!$B188,'B.D. (Ocultar)'!$B$4:$M$554,11,FALSE)</f>
        <v>2021</v>
      </c>
      <c r="G188" s="49" t="str">
        <f>VLOOKUP('Cursos Actuales'!$B188,'B.D. (Ocultar)'!$B$4:$M$888,10,FALSE)</f>
        <v>Sí</v>
      </c>
      <c r="H188" s="49" t="str">
        <f>VLOOKUP('Cursos Actuales'!$B188,'B.D. (Ocultar)'!$B$4:$M$554,9,FALSE)</f>
        <v>1h 3 m</v>
      </c>
      <c r="I188" s="50">
        <v>4.3749999999999997E-2</v>
      </c>
      <c r="J188" s="49" t="str">
        <f>VLOOKUP('Cursos Actuales'!$B188,'B.D. (Ocultar)'!$B$4:$M$554,12,FALSE)</f>
        <v>Básico - Intermedio</v>
      </c>
      <c r="K188" s="63" t="s">
        <v>1611</v>
      </c>
      <c r="L188" s="52" t="str">
        <f>VLOOKUP(B188,'B.D. (Ocultar)'!$B$4:$N$584,13,FALSE)</f>
        <v>SI</v>
      </c>
      <c r="M188" s="67" t="s">
        <v>16</v>
      </c>
      <c r="N188" s="61"/>
      <c r="O188" s="39"/>
      <c r="P188" s="39"/>
      <c r="Q188" s="39"/>
      <c r="R188" s="39"/>
      <c r="S188" s="39"/>
      <c r="T188" s="39"/>
      <c r="U188" s="39"/>
      <c r="V188" s="39"/>
      <c r="W188" s="39"/>
      <c r="X188" s="39"/>
      <c r="Y188" s="39"/>
      <c r="Z188" s="39"/>
    </row>
    <row r="189" spans="1:26" ht="15.75" customHeight="1">
      <c r="A189" s="46">
        <v>186</v>
      </c>
      <c r="B189" s="60" t="s">
        <v>909</v>
      </c>
      <c r="C189" s="48" t="str">
        <f>VLOOKUP('Cursos Actuales'!$B189,'B.D. (Ocultar)'!$B$4:$M$554,4,FALSE)</f>
        <v>Peppermint</v>
      </c>
      <c r="D189" s="48" t="str">
        <f>VLOOKUP('Cursos Actuales'!$B189,'B.D. (Ocultar)'!$B$4:$M$554,6,FALSE)</f>
        <v>Negocios</v>
      </c>
      <c r="E189" s="48" t="str">
        <f>VLOOKUP('Cursos Actuales'!$B189,'B.D. (Ocultar)'!$B$4:$M$554,7,FALSE)</f>
        <v>Emprendimiento</v>
      </c>
      <c r="F189" s="48">
        <f>VLOOKUP('Cursos Actuales'!$B189,'B.D. (Ocultar)'!$B$4:$M$554,11,FALSE)</f>
        <v>2021</v>
      </c>
      <c r="G189" s="49" t="str">
        <f>VLOOKUP('Cursos Actuales'!$B189,'B.D. (Ocultar)'!$B$4:$M$888,10,FALSE)</f>
        <v>Sí</v>
      </c>
      <c r="H189" s="49" t="str">
        <f>VLOOKUP('Cursos Actuales'!$B189,'B.D. (Ocultar)'!$B$4:$M$554,9,FALSE)</f>
        <v>2h 39m</v>
      </c>
      <c r="I189" s="50">
        <v>0.11041666666666666</v>
      </c>
      <c r="J189" s="49" t="str">
        <f>VLOOKUP('Cursos Actuales'!$B189,'B.D. (Ocultar)'!$B$4:$M$554,12,FALSE)</f>
        <v>Básico - Intermedio</v>
      </c>
      <c r="K189" s="63" t="s">
        <v>1612</v>
      </c>
      <c r="L189" s="52" t="str">
        <f>VLOOKUP(B189,'B.D. (Ocultar)'!$B$4:$N$584,13,FALSE)</f>
        <v>SI</v>
      </c>
      <c r="M189" s="67" t="s">
        <v>16</v>
      </c>
      <c r="N189" s="61"/>
      <c r="O189" s="39"/>
      <c r="P189" s="39"/>
      <c r="Q189" s="39"/>
      <c r="R189" s="39"/>
      <c r="S189" s="39"/>
      <c r="T189" s="39"/>
      <c r="U189" s="39"/>
      <c r="V189" s="39"/>
      <c r="W189" s="39"/>
      <c r="X189" s="39"/>
      <c r="Y189" s="39"/>
      <c r="Z189" s="39"/>
    </row>
    <row r="190" spans="1:26" ht="15.75" customHeight="1">
      <c r="A190" s="46">
        <v>187</v>
      </c>
      <c r="B190" s="60" t="s">
        <v>906</v>
      </c>
      <c r="C190" s="48" t="str">
        <f>VLOOKUP('Cursos Actuales'!$B190,'B.D. (Ocultar)'!$B$4:$M$554,4,FALSE)</f>
        <v>Alfredo Yong</v>
      </c>
      <c r="D190" s="48" t="str">
        <f>VLOOKUP('Cursos Actuales'!$B190,'B.D. (Ocultar)'!$B$4:$M$554,6,FALSE)</f>
        <v>Marketing</v>
      </c>
      <c r="E190" s="48" t="str">
        <f>VLOOKUP('Cursos Actuales'!$B190,'B.D. (Ocultar)'!$B$4:$M$554,7,FALSE)</f>
        <v>Marketing Digital</v>
      </c>
      <c r="F190" s="48">
        <f>VLOOKUP('Cursos Actuales'!$B190,'B.D. (Ocultar)'!$B$4:$M$554,11,FALSE)</f>
        <v>2021</v>
      </c>
      <c r="G190" s="49" t="str">
        <f>VLOOKUP('Cursos Actuales'!$B190,'B.D. (Ocultar)'!$B$4:$M$888,10,FALSE)</f>
        <v>Sí</v>
      </c>
      <c r="H190" s="49" t="str">
        <f>VLOOKUP('Cursos Actuales'!$B190,'B.D. (Ocultar)'!$B$4:$M$554,9,FALSE)</f>
        <v>1h 30m</v>
      </c>
      <c r="I190" s="50">
        <v>6.25E-2</v>
      </c>
      <c r="J190" s="49" t="str">
        <f>VLOOKUP('Cursos Actuales'!$B190,'B.D. (Ocultar)'!$B$4:$M$554,12,FALSE)</f>
        <v>Intermedio</v>
      </c>
      <c r="K190" s="63" t="s">
        <v>1613</v>
      </c>
      <c r="L190" s="52" t="str">
        <f>VLOOKUP(B190,'B.D. (Ocultar)'!$B$4:$N$584,13,FALSE)</f>
        <v>SI</v>
      </c>
      <c r="M190" s="67" t="s">
        <v>16</v>
      </c>
      <c r="N190" s="54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</row>
    <row r="191" spans="1:26" ht="15.75" customHeight="1">
      <c r="A191" s="46">
        <v>188</v>
      </c>
      <c r="B191" s="60" t="s">
        <v>903</v>
      </c>
      <c r="C191" s="48" t="str">
        <f>VLOOKUP('Cursos Actuales'!$B191,'B.D. (Ocultar)'!$B$4:$M$554,4,FALSE)</f>
        <v>Victoria Florez</v>
      </c>
      <c r="D191" s="48" t="str">
        <f>VLOOKUP('Cursos Actuales'!$B191,'B.D. (Ocultar)'!$B$4:$M$554,6,FALSE)</f>
        <v>Recursos humanos</v>
      </c>
      <c r="E191" s="48" t="str">
        <f>VLOOKUP('Cursos Actuales'!$B191,'B.D. (Ocultar)'!$B$4:$M$554,7,FALSE)</f>
        <v>RRHH Soft</v>
      </c>
      <c r="F191" s="48">
        <f>VLOOKUP('Cursos Actuales'!$B191,'B.D. (Ocultar)'!$B$4:$M$554,11,FALSE)</f>
        <v>2021</v>
      </c>
      <c r="G191" s="49" t="str">
        <f>VLOOKUP('Cursos Actuales'!$B191,'B.D. (Ocultar)'!$B$4:$M$888,10,FALSE)</f>
        <v>Sí</v>
      </c>
      <c r="H191" s="49" t="str">
        <f>VLOOKUP('Cursos Actuales'!$B191,'B.D. (Ocultar)'!$B$4:$M$554,9,FALSE)</f>
        <v>24 m</v>
      </c>
      <c r="I191" s="50">
        <v>1.6666666666666666E-2</v>
      </c>
      <c r="J191" s="49" t="str">
        <f>VLOOKUP('Cursos Actuales'!$B191,'B.D. (Ocultar)'!$B$4:$M$554,12,FALSE)</f>
        <v>Intermedio</v>
      </c>
      <c r="K191" s="63" t="s">
        <v>1614</v>
      </c>
      <c r="L191" s="52" t="str">
        <f>VLOOKUP(B191,'B.D. (Ocultar)'!$B$4:$N$584,13,FALSE)</f>
        <v>SI</v>
      </c>
      <c r="M191" s="67" t="s">
        <v>16</v>
      </c>
      <c r="N191" s="54"/>
      <c r="O191" s="39"/>
      <c r="P191" s="39"/>
      <c r="Q191" s="39"/>
      <c r="R191" s="39"/>
      <c r="S191" s="39"/>
      <c r="T191" s="39"/>
      <c r="U191" s="39"/>
      <c r="V191" s="39"/>
      <c r="W191" s="39"/>
      <c r="X191" s="39"/>
      <c r="Y191" s="39"/>
      <c r="Z191" s="39"/>
    </row>
    <row r="192" spans="1:26" ht="15.75" customHeight="1">
      <c r="A192" s="46">
        <v>189</v>
      </c>
      <c r="B192" s="60" t="s">
        <v>900</v>
      </c>
      <c r="C192" s="48" t="str">
        <f>VLOOKUP('Cursos Actuales'!$B192,'B.D. (Ocultar)'!$B$4:$M$554,4,FALSE)</f>
        <v>Nathaly Bosch</v>
      </c>
      <c r="D192" s="48" t="str">
        <f>VLOOKUP('Cursos Actuales'!$B192,'B.D. (Ocultar)'!$B$4:$M$554,6,FALSE)</f>
        <v>Marketing</v>
      </c>
      <c r="E192" s="48" t="str">
        <f>VLOOKUP('Cursos Actuales'!$B192,'B.D. (Ocultar)'!$B$4:$M$554,7,FALSE)</f>
        <v>Marketing Digital</v>
      </c>
      <c r="F192" s="48">
        <f>VLOOKUP('Cursos Actuales'!$B192,'B.D. (Ocultar)'!$B$4:$M$554,11,FALSE)</f>
        <v>2021</v>
      </c>
      <c r="G192" s="49" t="str">
        <f>VLOOKUP('Cursos Actuales'!$B192,'B.D. (Ocultar)'!$B$4:$M$888,10,FALSE)</f>
        <v>Sí</v>
      </c>
      <c r="H192" s="49" t="str">
        <f>VLOOKUP('Cursos Actuales'!$B192,'B.D. (Ocultar)'!$B$4:$M$554,9,FALSE)</f>
        <v>50 min</v>
      </c>
      <c r="I192" s="50">
        <v>3.4722222222222224E-2</v>
      </c>
      <c r="J192" s="49" t="str">
        <f>VLOOKUP('Cursos Actuales'!$B192,'B.D. (Ocultar)'!$B$4:$M$554,12,FALSE)</f>
        <v>Intermedio</v>
      </c>
      <c r="K192" s="63" t="s">
        <v>1615</v>
      </c>
      <c r="L192" s="52" t="str">
        <f>VLOOKUP(B192,'B.D. (Ocultar)'!$B$4:$N$584,13,FALSE)</f>
        <v>SI</v>
      </c>
      <c r="M192" s="67" t="s">
        <v>16</v>
      </c>
      <c r="N192" s="54"/>
      <c r="O192" s="39"/>
      <c r="P192" s="39"/>
      <c r="Q192" s="39"/>
      <c r="R192" s="39"/>
      <c r="S192" s="39"/>
      <c r="T192" s="39"/>
      <c r="U192" s="39"/>
      <c r="V192" s="39"/>
      <c r="W192" s="39"/>
      <c r="X192" s="39"/>
      <c r="Y192" s="39"/>
      <c r="Z192" s="39"/>
    </row>
    <row r="193" spans="1:26" ht="15.75" customHeight="1">
      <c r="A193" s="46">
        <v>190</v>
      </c>
      <c r="B193" s="60" t="s">
        <v>897</v>
      </c>
      <c r="C193" s="48" t="str">
        <f>VLOOKUP('Cursos Actuales'!$B193,'B.D. (Ocultar)'!$B$4:$M$554,4,FALSE)</f>
        <v>Flavia Posada</v>
      </c>
      <c r="D193" s="48" t="str">
        <f>VLOOKUP('Cursos Actuales'!$B193,'B.D. (Ocultar)'!$B$4:$M$554,6,FALSE)</f>
        <v>Marketing</v>
      </c>
      <c r="E193" s="48" t="str">
        <f>VLOOKUP('Cursos Actuales'!$B193,'B.D. (Ocultar)'!$B$4:$M$554,7,FALSE)</f>
        <v>Marketing Digital</v>
      </c>
      <c r="F193" s="48">
        <f>VLOOKUP('Cursos Actuales'!$B193,'B.D. (Ocultar)'!$B$4:$M$554,11,FALSE)</f>
        <v>2021</v>
      </c>
      <c r="G193" s="49" t="str">
        <f>VLOOKUP('Cursos Actuales'!$B193,'B.D. (Ocultar)'!$B$4:$M$888,10,FALSE)</f>
        <v>Sí</v>
      </c>
      <c r="H193" s="49" t="str">
        <f>VLOOKUP('Cursos Actuales'!$B193,'B.D. (Ocultar)'!$B$4:$M$554,9,FALSE)</f>
        <v>2 hrs</v>
      </c>
      <c r="I193" s="50">
        <v>8.3333333333333329E-2</v>
      </c>
      <c r="J193" s="49" t="str">
        <f>VLOOKUP('Cursos Actuales'!$B193,'B.D. (Ocultar)'!$B$4:$M$554,12,FALSE)</f>
        <v>Intermedio</v>
      </c>
      <c r="K193" s="63" t="s">
        <v>1616</v>
      </c>
      <c r="L193" s="52" t="str">
        <f>VLOOKUP(B193,'B.D. (Ocultar)'!$B$4:$N$584,13,FALSE)</f>
        <v>SI</v>
      </c>
      <c r="M193" s="67" t="s">
        <v>16</v>
      </c>
      <c r="N193" s="54"/>
      <c r="O193" s="39"/>
      <c r="P193" s="39"/>
      <c r="Q193" s="39"/>
      <c r="R193" s="39"/>
      <c r="S193" s="39"/>
      <c r="T193" s="39"/>
      <c r="U193" s="39"/>
      <c r="V193" s="39"/>
      <c r="W193" s="39"/>
      <c r="X193" s="39"/>
      <c r="Y193" s="39"/>
      <c r="Z193" s="39"/>
    </row>
    <row r="194" spans="1:26" ht="15.75" customHeight="1">
      <c r="A194" s="46">
        <v>191</v>
      </c>
      <c r="B194" s="60" t="s">
        <v>894</v>
      </c>
      <c r="C194" s="48" t="str">
        <f>VLOOKUP('Cursos Actuales'!$B194,'B.D. (Ocultar)'!$B$4:$M$554,4,FALSE)</f>
        <v>Sergio Bazo</v>
      </c>
      <c r="D194" s="48" t="str">
        <f>VLOOKUP('Cursos Actuales'!$B194,'B.D. (Ocultar)'!$B$4:$M$554,6,FALSE)</f>
        <v>Microsof Office</v>
      </c>
      <c r="E194" s="48" t="str">
        <f>VLOOKUP('Cursos Actuales'!$B194,'B.D. (Ocultar)'!$B$4:$M$554,7,FALSE)</f>
        <v>Office</v>
      </c>
      <c r="F194" s="48">
        <f>VLOOKUP('Cursos Actuales'!$B194,'B.D. (Ocultar)'!$B$4:$M$554,11,FALSE)</f>
        <v>2021</v>
      </c>
      <c r="G194" s="49" t="str">
        <f>VLOOKUP('Cursos Actuales'!$B194,'B.D. (Ocultar)'!$B$4:$M$888,10,FALSE)</f>
        <v>Sí</v>
      </c>
      <c r="H194" s="49" t="str">
        <f>VLOOKUP('Cursos Actuales'!$B194,'B.D. (Ocultar)'!$B$4:$M$554,9,FALSE)</f>
        <v>4hrs 35min</v>
      </c>
      <c r="I194" s="50">
        <v>0.19097222222222221</v>
      </c>
      <c r="J194" s="49" t="str">
        <f>VLOOKUP('Cursos Actuales'!$B194,'B.D. (Ocultar)'!$B$4:$M$554,12,FALSE)</f>
        <v>Básico - Intermedio - Avanzado</v>
      </c>
      <c r="K194" s="51" t="s">
        <v>1617</v>
      </c>
      <c r="L194" s="52" t="str">
        <f>VLOOKUP(B194,'B.D. (Ocultar)'!$B$4:$N$584,13,FALSE)</f>
        <v>SI</v>
      </c>
      <c r="M194" s="67" t="s">
        <v>16</v>
      </c>
      <c r="N194" s="61"/>
      <c r="O194" s="39"/>
      <c r="P194" s="39"/>
      <c r="Q194" s="39"/>
      <c r="R194" s="39"/>
      <c r="S194" s="39"/>
      <c r="T194" s="39"/>
      <c r="U194" s="39"/>
      <c r="V194" s="39"/>
      <c r="W194" s="39"/>
      <c r="X194" s="39"/>
      <c r="Y194" s="39"/>
      <c r="Z194" s="39"/>
    </row>
    <row r="195" spans="1:26" ht="15.75" customHeight="1">
      <c r="A195" s="46">
        <v>192</v>
      </c>
      <c r="B195" s="60" t="s">
        <v>891</v>
      </c>
      <c r="C195" s="48" t="str">
        <f>VLOOKUP('Cursos Actuales'!$B195,'B.D. (Ocultar)'!$B$4:$M$554,4,FALSE)</f>
        <v>Pablo Vega y Carlos José Benavides</v>
      </c>
      <c r="D195" s="48" t="str">
        <f>VLOOKUP('Cursos Actuales'!$B195,'B.D. (Ocultar)'!$B$4:$M$554,6,FALSE)</f>
        <v>Negocios</v>
      </c>
      <c r="E195" s="48" t="str">
        <f>VLOOKUP('Cursos Actuales'!$B195,'B.D. (Ocultar)'!$B$4:$M$554,7,FALSE)</f>
        <v>Gestión Comercial</v>
      </c>
      <c r="F195" s="48">
        <f>VLOOKUP('Cursos Actuales'!$B195,'B.D. (Ocultar)'!$B$4:$M$554,11,FALSE)</f>
        <v>2021</v>
      </c>
      <c r="G195" s="49" t="str">
        <f>VLOOKUP('Cursos Actuales'!$B195,'B.D. (Ocultar)'!$B$4:$M$888,10,FALSE)</f>
        <v>Sí</v>
      </c>
      <c r="H195" s="49" t="str">
        <f>VLOOKUP('Cursos Actuales'!$B195,'B.D. (Ocultar)'!$B$4:$M$554,9,FALSE)</f>
        <v>3hrs 7mins</v>
      </c>
      <c r="I195" s="50">
        <v>0.12986111111111112</v>
      </c>
      <c r="J195" s="49" t="str">
        <f>VLOOKUP('Cursos Actuales'!$B195,'B.D. (Ocultar)'!$B$4:$M$554,12,FALSE)</f>
        <v>Intermedio</v>
      </c>
      <c r="K195" s="51" t="str">
        <f>LOWER(SUBSTITUTE('Cursos Actuales'!$B195," ",""))</f>
        <v>gestiónestratégicaytransformacióndelfútbol</v>
      </c>
      <c r="L195" s="52" t="str">
        <f>VLOOKUP(B195,'B.D. (Ocultar)'!$B$4:$N$584,13,FALSE)</f>
        <v>SI</v>
      </c>
      <c r="M195" s="67" t="s">
        <v>16</v>
      </c>
      <c r="N195" s="54"/>
      <c r="O195" s="39"/>
      <c r="P195" s="39"/>
      <c r="Q195" s="39"/>
      <c r="R195" s="39"/>
      <c r="S195" s="39"/>
      <c r="T195" s="39"/>
      <c r="U195" s="39"/>
      <c r="V195" s="39"/>
      <c r="W195" s="39"/>
      <c r="X195" s="39"/>
      <c r="Y195" s="39"/>
      <c r="Z195" s="39"/>
    </row>
    <row r="196" spans="1:26" ht="15.75" customHeight="1">
      <c r="A196" s="46">
        <v>193</v>
      </c>
      <c r="B196" s="60" t="s">
        <v>889</v>
      </c>
      <c r="C196" s="48" t="str">
        <f>VLOOKUP('Cursos Actuales'!$B196,'B.D. (Ocultar)'!$B$4:$M$554,4,FALSE)</f>
        <v>Alan Gosiker</v>
      </c>
      <c r="D196" s="48" t="str">
        <f>VLOOKUP('Cursos Actuales'!$B196,'B.D. (Ocultar)'!$B$4:$M$554,6,FALSE)</f>
        <v>Recursos humanos</v>
      </c>
      <c r="E196" s="48" t="str">
        <f>VLOOKUP('Cursos Actuales'!$B196,'B.D. (Ocultar)'!$B$4:$M$554,7,FALSE)</f>
        <v>RRHH Soft</v>
      </c>
      <c r="F196" s="48">
        <f>VLOOKUP('Cursos Actuales'!$B196,'B.D. (Ocultar)'!$B$4:$M$554,11,FALSE)</f>
        <v>2021</v>
      </c>
      <c r="G196" s="49" t="str">
        <f>VLOOKUP('Cursos Actuales'!$B196,'B.D. (Ocultar)'!$B$4:$M$888,10,FALSE)</f>
        <v>Sí</v>
      </c>
      <c r="H196" s="49" t="str">
        <f>VLOOKUP('Cursos Actuales'!$B196,'B.D. (Ocultar)'!$B$4:$M$554,9,FALSE)</f>
        <v>1hr 5min</v>
      </c>
      <c r="I196" s="50">
        <v>4.5138888888888888E-2</v>
      </c>
      <c r="J196" s="49" t="str">
        <f>VLOOKUP('Cursos Actuales'!$B196,'B.D. (Ocultar)'!$B$4:$M$554,12,FALSE)</f>
        <v>Básico - Intermedio</v>
      </c>
      <c r="K196" s="51" t="str">
        <f>LOWER(SUBSTITUTE('Cursos Actuales'!$B196," ",""))</f>
        <v>mejoraelrendimientodelreclutamientoitentuempresa</v>
      </c>
      <c r="L196" s="52" t="str">
        <f>VLOOKUP(B196,'B.D. (Ocultar)'!$B$4:$N$584,13,FALSE)</f>
        <v>SI</v>
      </c>
      <c r="M196" s="67" t="s">
        <v>16</v>
      </c>
      <c r="N196" s="61"/>
      <c r="O196" s="39"/>
      <c r="P196" s="39"/>
      <c r="Q196" s="39"/>
      <c r="R196" s="39"/>
      <c r="S196" s="39"/>
      <c r="T196" s="39"/>
      <c r="U196" s="39"/>
      <c r="V196" s="39"/>
      <c r="W196" s="39"/>
      <c r="X196" s="39"/>
      <c r="Y196" s="39"/>
      <c r="Z196" s="39"/>
    </row>
    <row r="197" spans="1:26" ht="15.75" customHeight="1">
      <c r="A197" s="46">
        <v>194</v>
      </c>
      <c r="B197" s="60" t="s">
        <v>887</v>
      </c>
      <c r="C197" s="48" t="str">
        <f>VLOOKUP('Cursos Actuales'!$B197,'B.D. (Ocultar)'!$B$4:$M$554,4,FALSE)</f>
        <v>Adriana Flesher</v>
      </c>
      <c r="D197" s="48" t="str">
        <f>VLOOKUP('Cursos Actuales'!$B197,'B.D. (Ocultar)'!$B$4:$M$554,6,FALSE)</f>
        <v>Negocios</v>
      </c>
      <c r="E197" s="48" t="str">
        <f>VLOOKUP('Cursos Actuales'!$B197,'B.D. (Ocultar)'!$B$4:$M$554,7,FALSE)</f>
        <v>Finanzas</v>
      </c>
      <c r="F197" s="48">
        <f>VLOOKUP('Cursos Actuales'!$B197,'B.D. (Ocultar)'!$B$4:$M$554,11,FALSE)</f>
        <v>2021</v>
      </c>
      <c r="G197" s="49" t="str">
        <f>VLOOKUP('Cursos Actuales'!$B197,'B.D. (Ocultar)'!$B$4:$M$888,10,FALSE)</f>
        <v>Sí</v>
      </c>
      <c r="H197" s="49" t="str">
        <f>VLOOKUP('Cursos Actuales'!$B197,'B.D. (Ocultar)'!$B$4:$M$554,9,FALSE)</f>
        <v>1hr 43mins</v>
      </c>
      <c r="I197" s="50">
        <v>7.1527777777777773E-2</v>
      </c>
      <c r="J197" s="49" t="str">
        <f>VLOOKUP('Cursos Actuales'!$B197,'B.D. (Ocultar)'!$B$4:$M$554,12,FALSE)</f>
        <v>Básico - Intermedio</v>
      </c>
      <c r="K197" s="51" t="str">
        <f>LOWER(SUBSTITUTE('Cursos Actuales'!$B197," ",""))</f>
        <v>finanzaspersonales:plandevueloparasoñadores</v>
      </c>
      <c r="L197" s="52" t="str">
        <f>VLOOKUP(B197,'B.D. (Ocultar)'!$B$4:$N$584,13,FALSE)</f>
        <v>SI</v>
      </c>
      <c r="M197" s="67" t="s">
        <v>16</v>
      </c>
      <c r="N197" s="61"/>
      <c r="O197" s="39"/>
      <c r="P197" s="39"/>
      <c r="Q197" s="39"/>
      <c r="R197" s="39"/>
      <c r="S197" s="39"/>
      <c r="T197" s="39"/>
      <c r="U197" s="39"/>
      <c r="V197" s="39"/>
      <c r="W197" s="39"/>
      <c r="X197" s="39"/>
      <c r="Y197" s="39"/>
      <c r="Z197" s="39"/>
    </row>
    <row r="198" spans="1:26" ht="15.75" customHeight="1">
      <c r="A198" s="46">
        <v>195</v>
      </c>
      <c r="B198" s="60" t="s">
        <v>884</v>
      </c>
      <c r="C198" s="48" t="str">
        <f>VLOOKUP('Cursos Actuales'!$B198,'B.D. (Ocultar)'!$B$4:$M$554,4,FALSE)</f>
        <v>Sofía Badino</v>
      </c>
      <c r="D198" s="48" t="str">
        <f>VLOOKUP('Cursos Actuales'!$B198,'B.D. (Ocultar)'!$B$4:$M$554,6,FALSE)</f>
        <v>Recursos humanos</v>
      </c>
      <c r="E198" s="48" t="str">
        <f>VLOOKUP('Cursos Actuales'!$B198,'B.D. (Ocultar)'!$B$4:$M$554,7,FALSE)</f>
        <v>RRHH Soft</v>
      </c>
      <c r="F198" s="48">
        <f>VLOOKUP('Cursos Actuales'!$B198,'B.D. (Ocultar)'!$B$4:$M$554,11,FALSE)</f>
        <v>2021</v>
      </c>
      <c r="G198" s="49" t="str">
        <f>VLOOKUP('Cursos Actuales'!$B198,'B.D. (Ocultar)'!$B$4:$M$888,10,FALSE)</f>
        <v>Sí</v>
      </c>
      <c r="H198" s="49" t="str">
        <f>VLOOKUP('Cursos Actuales'!$B198,'B.D. (Ocultar)'!$B$4:$M$554,9,FALSE)</f>
        <v>1hr 34 mins</v>
      </c>
      <c r="I198" s="50">
        <v>6.5277777777777782E-2</v>
      </c>
      <c r="J198" s="49" t="str">
        <f>VLOOKUP('Cursos Actuales'!$B198,'B.D. (Ocultar)'!$B$4:$M$554,12,FALSE)</f>
        <v>Básico - Intermedio</v>
      </c>
      <c r="K198" s="51" t="str">
        <f>LOWER(SUBSTITUTE('Cursos Actuales'!$B198," ",""))</f>
        <v>hragileenlatransformacióninterna</v>
      </c>
      <c r="L198" s="52" t="str">
        <f>VLOOKUP(B198,'B.D. (Ocultar)'!$B$4:$N$584,13,FALSE)</f>
        <v>SI</v>
      </c>
      <c r="M198" s="67" t="s">
        <v>16</v>
      </c>
      <c r="N198" s="61"/>
      <c r="O198" s="39"/>
      <c r="P198" s="39"/>
      <c r="Q198" s="39"/>
      <c r="R198" s="39"/>
      <c r="S198" s="39"/>
      <c r="T198" s="39"/>
      <c r="U198" s="39"/>
      <c r="V198" s="39"/>
      <c r="W198" s="39"/>
      <c r="X198" s="39"/>
      <c r="Y198" s="39"/>
      <c r="Z198" s="39"/>
    </row>
    <row r="199" spans="1:26" ht="15.75" customHeight="1">
      <c r="A199" s="46">
        <v>196</v>
      </c>
      <c r="B199" s="60" t="s">
        <v>881</v>
      </c>
      <c r="C199" s="48" t="str">
        <f>VLOOKUP('Cursos Actuales'!$B199,'B.D. (Ocultar)'!$B$4:$M$554,4,FALSE)</f>
        <v>Javier Barraza</v>
      </c>
      <c r="D199" s="48" t="str">
        <f>VLOOKUP('Cursos Actuales'!$B199,'B.D. (Ocultar)'!$B$4:$M$554,6,FALSE)</f>
        <v>Marketing</v>
      </c>
      <c r="E199" s="48" t="str">
        <f>VLOOKUP('Cursos Actuales'!$B199,'B.D. (Ocultar)'!$B$4:$M$554,7,FALSE)</f>
        <v>Marketing Digital</v>
      </c>
      <c r="F199" s="48">
        <f>VLOOKUP('Cursos Actuales'!$B199,'B.D. (Ocultar)'!$B$4:$M$554,11,FALSE)</f>
        <v>2021</v>
      </c>
      <c r="G199" s="49" t="str">
        <f>VLOOKUP('Cursos Actuales'!$B199,'B.D. (Ocultar)'!$B$4:$M$888,10,FALSE)</f>
        <v>Sí</v>
      </c>
      <c r="H199" s="49" t="str">
        <f>VLOOKUP('Cursos Actuales'!$B199,'B.D. (Ocultar)'!$B$4:$M$554,9,FALSE)</f>
        <v>2hrs 18 min</v>
      </c>
      <c r="I199" s="50">
        <v>9.583333333333334E-2</v>
      </c>
      <c r="J199" s="49" t="str">
        <f>VLOOKUP('Cursos Actuales'!$B199,'B.D. (Ocultar)'!$B$4:$M$554,12,FALSE)</f>
        <v>Intermedio</v>
      </c>
      <c r="K199" s="51" t="str">
        <f>LOWER(SUBSTITUTE('Cursos Actuales'!$B199," ",""))</f>
        <v>digitalaudiomarketing</v>
      </c>
      <c r="L199" s="52" t="str">
        <f>VLOOKUP(B199,'B.D. (Ocultar)'!$B$4:$N$584,13,FALSE)</f>
        <v>SI</v>
      </c>
      <c r="M199" s="67" t="s">
        <v>16</v>
      </c>
      <c r="N199" s="54"/>
      <c r="O199" s="39"/>
      <c r="P199" s="39"/>
      <c r="Q199" s="39"/>
      <c r="R199" s="39"/>
      <c r="S199" s="39"/>
      <c r="T199" s="39"/>
      <c r="U199" s="39"/>
      <c r="V199" s="39"/>
      <c r="W199" s="39"/>
      <c r="X199" s="39"/>
      <c r="Y199" s="39"/>
      <c r="Z199" s="39"/>
    </row>
    <row r="200" spans="1:26" ht="15.75" customHeight="1">
      <c r="A200" s="46">
        <v>197</v>
      </c>
      <c r="B200" s="60" t="s">
        <v>879</v>
      </c>
      <c r="C200" s="48" t="str">
        <f>VLOOKUP('Cursos Actuales'!$B200,'B.D. (Ocultar)'!$B$4:$M$554,4,FALSE)</f>
        <v>Edinson Guerreros</v>
      </c>
      <c r="D200" s="48" t="str">
        <f>VLOOKUP('Cursos Actuales'!$B200,'B.D. (Ocultar)'!$B$4:$M$554,6,FALSE)</f>
        <v>Fotografía</v>
      </c>
      <c r="E200" s="48" t="str">
        <f>VLOOKUP('Cursos Actuales'!$B200,'B.D. (Ocultar)'!$B$4:$M$554,7,FALSE)</f>
        <v>Fotografía</v>
      </c>
      <c r="F200" s="48">
        <f>VLOOKUP('Cursos Actuales'!$B200,'B.D. (Ocultar)'!$B$4:$M$554,11,FALSE)</f>
        <v>2021</v>
      </c>
      <c r="G200" s="49" t="str">
        <f>VLOOKUP('Cursos Actuales'!$B200,'B.D. (Ocultar)'!$B$4:$M$888,10,FALSE)</f>
        <v>Sí</v>
      </c>
      <c r="H200" s="49" t="str">
        <f>VLOOKUP('Cursos Actuales'!$B200,'B.D. (Ocultar)'!$B$4:$M$554,9,FALSE)</f>
        <v>45 mins</v>
      </c>
      <c r="I200" s="50">
        <v>3.125E-2</v>
      </c>
      <c r="J200" s="49" t="str">
        <f>VLOOKUP('Cursos Actuales'!$B200,'B.D. (Ocultar)'!$B$4:$M$554,12,FALSE)</f>
        <v>Intermedio</v>
      </c>
      <c r="K200" s="51" t="str">
        <f>LOWER(SUBSTITUTE('Cursos Actuales'!$B200," ",""))</f>
        <v>retratopararedessociales</v>
      </c>
      <c r="L200" s="52" t="str">
        <f>VLOOKUP(B200,'B.D. (Ocultar)'!$B$4:$N$584,13,FALSE)</f>
        <v>SI</v>
      </c>
      <c r="M200" s="67" t="s">
        <v>16</v>
      </c>
      <c r="N200" s="54"/>
      <c r="O200" s="39"/>
      <c r="P200" s="39"/>
      <c r="Q200" s="39"/>
      <c r="R200" s="39"/>
      <c r="S200" s="39"/>
      <c r="T200" s="39"/>
      <c r="U200" s="39"/>
      <c r="V200" s="39"/>
      <c r="W200" s="39"/>
      <c r="X200" s="39"/>
      <c r="Y200" s="39"/>
      <c r="Z200" s="39"/>
    </row>
    <row r="201" spans="1:26" ht="15.75" customHeight="1">
      <c r="A201" s="46">
        <v>198</v>
      </c>
      <c r="B201" s="60" t="s">
        <v>877</v>
      </c>
      <c r="C201" s="48" t="str">
        <f>VLOOKUP('Cursos Actuales'!$B201,'B.D. (Ocultar)'!$B$4:$M$554,4,FALSE)</f>
        <v>Javier Saladino</v>
      </c>
      <c r="D201" s="48" t="str">
        <f>VLOOKUP('Cursos Actuales'!$B201,'B.D. (Ocultar)'!$B$4:$M$554,6,FALSE)</f>
        <v>Desarrollo Personal</v>
      </c>
      <c r="E201" s="48" t="str">
        <f>VLOOKUP('Cursos Actuales'!$B201,'B.D. (Ocultar)'!$B$4:$M$554,7,FALSE)</f>
        <v>Comunicación</v>
      </c>
      <c r="F201" s="48">
        <f>VLOOKUP('Cursos Actuales'!$B201,'B.D. (Ocultar)'!$B$4:$M$554,11,FALSE)</f>
        <v>2021</v>
      </c>
      <c r="G201" s="49" t="str">
        <f>VLOOKUP('Cursos Actuales'!$B201,'B.D. (Ocultar)'!$B$4:$M$888,10,FALSE)</f>
        <v>Sí</v>
      </c>
      <c r="H201" s="49" t="str">
        <f>VLOOKUP('Cursos Actuales'!$B201,'B.D. (Ocultar)'!$B$4:$M$554,9,FALSE)</f>
        <v>2hrs 49 mins</v>
      </c>
      <c r="I201" s="50">
        <v>0.11736111111111111</v>
      </c>
      <c r="J201" s="49" t="str">
        <f>VLOOKUP('Cursos Actuales'!$B201,'B.D. (Ocultar)'!$B$4:$M$554,12,FALSE)</f>
        <v>Intermedio</v>
      </c>
      <c r="K201" s="51" t="str">
        <f>LOWER(SUBSTITUTE('Cursos Actuales'!$B201," ",""))</f>
        <v>coachingparaelliderazgoytrabajoenequipo</v>
      </c>
      <c r="L201" s="52" t="str">
        <f>VLOOKUP(B201,'B.D. (Ocultar)'!$B$4:$N$584,13,FALSE)</f>
        <v>SI</v>
      </c>
      <c r="M201" s="67" t="s">
        <v>16</v>
      </c>
      <c r="N201" s="54"/>
      <c r="O201" s="39"/>
      <c r="P201" s="39"/>
      <c r="Q201" s="39"/>
      <c r="R201" s="39"/>
      <c r="S201" s="39"/>
      <c r="T201" s="39"/>
      <c r="U201" s="39"/>
      <c r="V201" s="39"/>
      <c r="W201" s="39"/>
      <c r="X201" s="39"/>
      <c r="Y201" s="39"/>
      <c r="Z201" s="39"/>
    </row>
    <row r="202" spans="1:26" ht="15.75" customHeight="1">
      <c r="A202" s="46">
        <v>199</v>
      </c>
      <c r="B202" s="60" t="s">
        <v>876</v>
      </c>
      <c r="C202" s="48" t="str">
        <f>VLOOKUP('Cursos Actuales'!$B202,'B.D. (Ocultar)'!$B$4:$M$554,4,FALSE)</f>
        <v>Giancarlo Saettone</v>
      </c>
      <c r="D202" s="48" t="str">
        <f>VLOOKUP('Cursos Actuales'!$B202,'B.D. (Ocultar)'!$B$4:$M$554,6,FALSE)</f>
        <v>Desarrollo Personal</v>
      </c>
      <c r="E202" s="48" t="str">
        <f>VLOOKUP('Cursos Actuales'!$B202,'B.D. (Ocultar)'!$B$4:$M$554,7,FALSE)</f>
        <v>Comunicación</v>
      </c>
      <c r="F202" s="48">
        <f>VLOOKUP('Cursos Actuales'!$B202,'B.D. (Ocultar)'!$B$4:$M$554,11,FALSE)</f>
        <v>2021</v>
      </c>
      <c r="G202" s="49" t="str">
        <f>VLOOKUP('Cursos Actuales'!$B202,'B.D. (Ocultar)'!$B$4:$M$888,10,FALSE)</f>
        <v>Sí</v>
      </c>
      <c r="H202" s="49" t="str">
        <f>VLOOKUP('Cursos Actuales'!$B202,'B.D. (Ocultar)'!$B$4:$M$554,9,FALSE)</f>
        <v>1hr 7mins</v>
      </c>
      <c r="I202" s="50">
        <v>4.6527777777777779E-2</v>
      </c>
      <c r="J202" s="49" t="str">
        <f>VLOOKUP('Cursos Actuales'!$B202,'B.D. (Ocultar)'!$B$4:$M$554,12,FALSE)</f>
        <v>Intermedio</v>
      </c>
      <c r="K202" s="51" t="str">
        <f>LOWER(SUBSTITUTE('Cursos Actuales'!$B202," ",""))</f>
        <v>reunionesefectivas</v>
      </c>
      <c r="L202" s="52" t="str">
        <f>VLOOKUP(B202,'B.D. (Ocultar)'!$B$4:$N$584,13,FALSE)</f>
        <v>SI</v>
      </c>
      <c r="M202" s="67" t="s">
        <v>16</v>
      </c>
      <c r="N202" s="54"/>
      <c r="O202" s="39"/>
      <c r="P202" s="39"/>
      <c r="Q202" s="39"/>
      <c r="R202" s="39"/>
      <c r="S202" s="39"/>
      <c r="T202" s="39"/>
      <c r="U202" s="39"/>
      <c r="V202" s="39"/>
      <c r="W202" s="39"/>
      <c r="X202" s="39"/>
      <c r="Y202" s="39"/>
      <c r="Z202" s="39"/>
    </row>
    <row r="203" spans="1:26" ht="15.75" customHeight="1">
      <c r="A203" s="46">
        <v>200</v>
      </c>
      <c r="B203" s="60" t="s">
        <v>873</v>
      </c>
      <c r="C203" s="48" t="str">
        <f>VLOOKUP('Cursos Actuales'!$B203,'B.D. (Ocultar)'!$B$4:$M$554,4,FALSE)</f>
        <v>Arturo de Noriega</v>
      </c>
      <c r="D203" s="48" t="str">
        <f>VLOOKUP('Cursos Actuales'!$B203,'B.D. (Ocultar)'!$B$4:$M$554,6,FALSE)</f>
        <v>Diseño y Creatividad</v>
      </c>
      <c r="E203" s="48" t="str">
        <f>VLOOKUP('Cursos Actuales'!$B203,'B.D. (Ocultar)'!$B$4:$M$554,7,FALSE)</f>
        <v>Diseño y creatividad</v>
      </c>
      <c r="F203" s="48">
        <f>VLOOKUP('Cursos Actuales'!$B203,'B.D. (Ocultar)'!$B$4:$M$554,11,FALSE)</f>
        <v>2021</v>
      </c>
      <c r="G203" s="49" t="str">
        <f>VLOOKUP('Cursos Actuales'!$B203,'B.D. (Ocultar)'!$B$4:$M$888,10,FALSE)</f>
        <v>Sí</v>
      </c>
      <c r="H203" s="49" t="str">
        <f>VLOOKUP('Cursos Actuales'!$B203,'B.D. (Ocultar)'!$B$4:$M$554,9,FALSE)</f>
        <v>1hr 36 mins</v>
      </c>
      <c r="I203" s="50">
        <v>6.6666666666666666E-2</v>
      </c>
      <c r="J203" s="49" t="str">
        <f>VLOOKUP('Cursos Actuales'!$B203,'B.D. (Ocultar)'!$B$4:$M$554,12,FALSE)</f>
        <v>Intermedio</v>
      </c>
      <c r="K203" s="51" t="str">
        <f>LOWER(SUBSTITUTE('Cursos Actuales'!$B203," ",""))</f>
        <v>encuentratugenio:creatividadeneventos</v>
      </c>
      <c r="L203" s="52" t="str">
        <f>VLOOKUP(B203,'B.D. (Ocultar)'!$B$4:$N$584,13,FALSE)</f>
        <v>SI</v>
      </c>
      <c r="M203" s="67" t="s">
        <v>16</v>
      </c>
      <c r="N203" s="54"/>
      <c r="O203" s="39"/>
      <c r="P203" s="39"/>
      <c r="Q203" s="39"/>
      <c r="R203" s="39"/>
      <c r="S203" s="39"/>
      <c r="T203" s="39"/>
      <c r="U203" s="39"/>
      <c r="V203" s="39"/>
      <c r="W203" s="39"/>
      <c r="X203" s="39"/>
      <c r="Y203" s="39"/>
      <c r="Z203" s="39"/>
    </row>
    <row r="204" spans="1:26" ht="15.75" customHeight="1">
      <c r="A204" s="46">
        <v>201</v>
      </c>
      <c r="B204" s="60" t="s">
        <v>871</v>
      </c>
      <c r="C204" s="48" t="str">
        <f>VLOOKUP('Cursos Actuales'!$B204,'B.D. (Ocultar)'!$B$4:$M$554,4,FALSE)</f>
        <v>Rodolfo Rodas</v>
      </c>
      <c r="D204" s="48" t="str">
        <f>VLOOKUP('Cursos Actuales'!$B204,'B.D. (Ocultar)'!$B$4:$M$554,6,FALSE)</f>
        <v>Recursos humanos</v>
      </c>
      <c r="E204" s="48" t="str">
        <f>VLOOKUP('Cursos Actuales'!$B204,'B.D. (Ocultar)'!$B$4:$M$554,7,FALSE)</f>
        <v>RRHH Soft</v>
      </c>
      <c r="F204" s="48">
        <f>VLOOKUP('Cursos Actuales'!$B204,'B.D. (Ocultar)'!$B$4:$M$554,11,FALSE)</f>
        <v>2021</v>
      </c>
      <c r="G204" s="49" t="str">
        <f>VLOOKUP('Cursos Actuales'!$B204,'B.D. (Ocultar)'!$B$4:$M$888,10,FALSE)</f>
        <v>Sí</v>
      </c>
      <c r="H204" s="49" t="str">
        <f>VLOOKUP('Cursos Actuales'!$B204,'B.D. (Ocultar)'!$B$4:$M$554,9,FALSE)</f>
        <v>1hr 48mins</v>
      </c>
      <c r="I204" s="50">
        <v>7.4999999999999997E-2</v>
      </c>
      <c r="J204" s="49" t="str">
        <f>VLOOKUP('Cursos Actuales'!$B204,'B.D. (Ocultar)'!$B$4:$M$554,12,FALSE)</f>
        <v>Básico - Intermedio</v>
      </c>
      <c r="K204" s="51" t="str">
        <f>LOWER(SUBSTITUTE('Cursos Actuales'!$B204," ",""))</f>
        <v>elroldegestiónhumanaenlatransformacióndigital</v>
      </c>
      <c r="L204" s="52" t="str">
        <f>VLOOKUP(B204,'B.D. (Ocultar)'!$B$4:$N$584,13,FALSE)</f>
        <v>SI</v>
      </c>
      <c r="M204" s="67" t="s">
        <v>16</v>
      </c>
      <c r="N204" s="61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</row>
    <row r="205" spans="1:26" ht="15.75" customHeight="1">
      <c r="A205" s="46">
        <v>202</v>
      </c>
      <c r="B205" s="60" t="s">
        <v>869</v>
      </c>
      <c r="C205" s="48" t="str">
        <f>VLOOKUP('Cursos Actuales'!$B205,'B.D. (Ocultar)'!$B$4:$M$554,4,FALSE)</f>
        <v>Daniel Bonifaz</v>
      </c>
      <c r="D205" s="48" t="str">
        <f>VLOOKUP('Cursos Actuales'!$B205,'B.D. (Ocultar)'!$B$4:$M$554,6,FALSE)</f>
        <v>Negocios</v>
      </c>
      <c r="E205" s="48" t="str">
        <f>VLOOKUP('Cursos Actuales'!$B205,'B.D. (Ocultar)'!$B$4:$M$554,7,FALSE)</f>
        <v>Emprendimiento</v>
      </c>
      <c r="F205" s="48">
        <f>VLOOKUP('Cursos Actuales'!$B205,'B.D. (Ocultar)'!$B$4:$M$554,11,FALSE)</f>
        <v>2021</v>
      </c>
      <c r="G205" s="49" t="str">
        <f>VLOOKUP('Cursos Actuales'!$B205,'B.D. (Ocultar)'!$B$4:$M$888,10,FALSE)</f>
        <v>Sí</v>
      </c>
      <c r="H205" s="49" t="str">
        <f>VLOOKUP('Cursos Actuales'!$B205,'B.D. (Ocultar)'!$B$4:$M$554,9,FALSE)</f>
        <v>1hr 38 mins</v>
      </c>
      <c r="I205" s="50">
        <v>6.805555555555555E-2</v>
      </c>
      <c r="J205" s="49" t="str">
        <f>VLOOKUP('Cursos Actuales'!$B205,'B.D. (Ocultar)'!$B$4:$M$554,12,FALSE)</f>
        <v>Intermedio</v>
      </c>
      <c r="K205" s="51" t="str">
        <f>LOWER(SUBSTITUTE('Cursos Actuales'!$B205," ",""))</f>
        <v>materializaunaideadenegocioatravésdelleancanvas</v>
      </c>
      <c r="L205" s="52" t="str">
        <f>VLOOKUP(B205,'B.D. (Ocultar)'!$B$4:$N$584,13,FALSE)</f>
        <v>SI</v>
      </c>
      <c r="M205" s="67" t="s">
        <v>16</v>
      </c>
      <c r="N205" s="54"/>
      <c r="O205" s="39"/>
      <c r="P205" s="39"/>
      <c r="Q205" s="39"/>
      <c r="R205" s="39"/>
      <c r="S205" s="39"/>
      <c r="T205" s="39"/>
      <c r="U205" s="39"/>
      <c r="V205" s="39"/>
      <c r="W205" s="39"/>
      <c r="X205" s="39"/>
      <c r="Y205" s="39"/>
      <c r="Z205" s="39"/>
    </row>
    <row r="206" spans="1:26" ht="15.75" customHeight="1">
      <c r="A206" s="46">
        <v>203</v>
      </c>
      <c r="B206" s="60" t="s">
        <v>866</v>
      </c>
      <c r="C206" s="48" t="str">
        <f>VLOOKUP('Cursos Actuales'!$B206,'B.D. (Ocultar)'!$B$4:$M$554,4,FALSE)</f>
        <v>Mariella Hague</v>
      </c>
      <c r="D206" s="48" t="str">
        <f>VLOOKUP('Cursos Actuales'!$B206,'B.D. (Ocultar)'!$B$4:$M$554,6,FALSE)</f>
        <v>Recursos humanos</v>
      </c>
      <c r="E206" s="48" t="str">
        <f>VLOOKUP('Cursos Actuales'!$B206,'B.D. (Ocultar)'!$B$4:$M$554,7,FALSE)</f>
        <v>RRHH Soft</v>
      </c>
      <c r="F206" s="48">
        <f>VLOOKUP('Cursos Actuales'!$B206,'B.D. (Ocultar)'!$B$4:$M$554,11,FALSE)</f>
        <v>2021</v>
      </c>
      <c r="G206" s="49" t="str">
        <f>VLOOKUP('Cursos Actuales'!$B206,'B.D. (Ocultar)'!$B$4:$M$888,10,FALSE)</f>
        <v>Sí</v>
      </c>
      <c r="H206" s="49" t="str">
        <f>VLOOKUP('Cursos Actuales'!$B206,'B.D. (Ocultar)'!$B$4:$M$554,9,FALSE)</f>
        <v>49 mins</v>
      </c>
      <c r="I206" s="50">
        <v>3.4027777777777775E-2</v>
      </c>
      <c r="J206" s="49" t="str">
        <f>VLOOKUP('Cursos Actuales'!$B206,'B.D. (Ocultar)'!$B$4:$M$554,12,FALSE)</f>
        <v>Básico - Intermedio</v>
      </c>
      <c r="K206" s="51" t="str">
        <f>LOWER(SUBSTITUTE('Cursos Actuales'!$B206," ",""))</f>
        <v>tendenciasenrr.hh:delatradiciónalainnovación</v>
      </c>
      <c r="L206" s="52" t="str">
        <f>VLOOKUP(B206,'B.D. (Ocultar)'!$B$4:$N$584,13,FALSE)</f>
        <v>SI</v>
      </c>
      <c r="M206" s="67" t="s">
        <v>16</v>
      </c>
      <c r="N206" s="61"/>
      <c r="O206" s="39"/>
      <c r="P206" s="39"/>
      <c r="Q206" s="39"/>
      <c r="R206" s="39"/>
      <c r="S206" s="39"/>
      <c r="T206" s="39"/>
      <c r="U206" s="39"/>
      <c r="V206" s="39"/>
      <c r="W206" s="39"/>
      <c r="X206" s="39"/>
      <c r="Y206" s="39"/>
      <c r="Z206" s="39"/>
    </row>
    <row r="207" spans="1:26" ht="15.75" customHeight="1">
      <c r="A207" s="46">
        <v>204</v>
      </c>
      <c r="B207" s="58" t="s">
        <v>864</v>
      </c>
      <c r="C207" s="48" t="str">
        <f>VLOOKUP('Cursos Actuales'!$B207,'B.D. (Ocultar)'!$B$4:$M$554,4,FALSE)</f>
        <v>Jerry Lynch</v>
      </c>
      <c r="D207" s="48" t="str">
        <f>VLOOKUP('Cursos Actuales'!$B207,'B.D. (Ocultar)'!$B$4:$M$554,6,FALSE)</f>
        <v>Recursos humanos</v>
      </c>
      <c r="E207" s="48" t="str">
        <f>VLOOKUP('Cursos Actuales'!$B207,'B.D. (Ocultar)'!$B$4:$M$554,7,FALSE)</f>
        <v>RRHH Soft</v>
      </c>
      <c r="F207" s="48">
        <f>VLOOKUP('Cursos Actuales'!$B207,'B.D. (Ocultar)'!$B$4:$M$554,11,FALSE)</f>
        <v>2021</v>
      </c>
      <c r="G207" s="49" t="str">
        <f>VLOOKUP('Cursos Actuales'!$B207,'B.D. (Ocultar)'!$B$4:$M$888,10,FALSE)</f>
        <v>Sí</v>
      </c>
      <c r="H207" s="49" t="str">
        <f>VLOOKUP('Cursos Actuales'!$B207,'B.D. (Ocultar)'!$B$4:$M$554,9,FALSE)</f>
        <v>1hr 33 mins</v>
      </c>
      <c r="I207" s="50">
        <v>6.458333333333334E-2</v>
      </c>
      <c r="J207" s="49" t="str">
        <f>VLOOKUP('Cursos Actuales'!$B207,'B.D. (Ocultar)'!$B$4:$M$554,12,FALSE)</f>
        <v>Intermedio</v>
      </c>
      <c r="K207" s="51" t="str">
        <f>LOWER(SUBSTITUTE('Cursos Actuales'!$B207," ",""))</f>
        <v>culturaágilenentornosremotos</v>
      </c>
      <c r="L207" s="52" t="str">
        <f>VLOOKUP(B207,'B.D. (Ocultar)'!$B$4:$N$584,13,FALSE)</f>
        <v>SI</v>
      </c>
      <c r="M207" s="67" t="s">
        <v>16</v>
      </c>
      <c r="N207" s="54"/>
      <c r="O207" s="39"/>
      <c r="P207" s="39"/>
      <c r="Q207" s="39"/>
      <c r="R207" s="39"/>
      <c r="S207" s="39"/>
      <c r="T207" s="39"/>
      <c r="U207" s="39"/>
      <c r="V207" s="39"/>
      <c r="W207" s="39"/>
      <c r="X207" s="39"/>
      <c r="Y207" s="39"/>
      <c r="Z207" s="39"/>
    </row>
    <row r="208" spans="1:26" ht="15.75" customHeight="1">
      <c r="A208" s="46">
        <v>205</v>
      </c>
      <c r="B208" s="60" t="s">
        <v>862</v>
      </c>
      <c r="C208" s="48" t="str">
        <f>VLOOKUP('Cursos Actuales'!$B208,'B.D. (Ocultar)'!$B$4:$M$554,4,FALSE)</f>
        <v>Daniel Salamanca</v>
      </c>
      <c r="D208" s="48" t="str">
        <f>VLOOKUP('Cursos Actuales'!$B208,'B.D. (Ocultar)'!$B$4:$M$554,6,FALSE)</f>
        <v>Tecnologia y Digital</v>
      </c>
      <c r="E208" s="48" t="str">
        <f>VLOOKUP('Cursos Actuales'!$B208,'B.D. (Ocultar)'!$B$4:$M$554,7,FALSE)</f>
        <v>Desarrollo de Software</v>
      </c>
      <c r="F208" s="48">
        <f>VLOOKUP('Cursos Actuales'!$B208,'B.D. (Ocultar)'!$B$4:$M$554,11,FALSE)</f>
        <v>2021</v>
      </c>
      <c r="G208" s="49" t="str">
        <f>VLOOKUP('Cursos Actuales'!$B208,'B.D. (Ocultar)'!$B$4:$M$888,10,FALSE)</f>
        <v>Sí</v>
      </c>
      <c r="H208" s="49" t="str">
        <f>VLOOKUP('Cursos Actuales'!$B208,'B.D. (Ocultar)'!$B$4:$M$554,9,FALSE)</f>
        <v>4hrs 19 mins</v>
      </c>
      <c r="I208" s="50">
        <v>0.17986111111111111</v>
      </c>
      <c r="J208" s="49" t="str">
        <f>VLOOKUP('Cursos Actuales'!$B208,'B.D. (Ocultar)'!$B$4:$M$554,12,FALSE)</f>
        <v>Básico</v>
      </c>
      <c r="K208" s="51" t="str">
        <f>LOWER(SUBSTITUTE('Cursos Actuales'!$B208," ",""))</f>
        <v>introducciónahtml</v>
      </c>
      <c r="L208" s="52" t="str">
        <f>VLOOKUP(B208,'B.D. (Ocultar)'!$B$4:$N$584,13,FALSE)</f>
        <v>SI</v>
      </c>
      <c r="M208" s="67" t="s">
        <v>16</v>
      </c>
      <c r="N208" s="61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</row>
    <row r="209" spans="1:26" ht="15.75" customHeight="1">
      <c r="A209" s="46">
        <v>206</v>
      </c>
      <c r="B209" s="60" t="s">
        <v>860</v>
      </c>
      <c r="C209" s="48" t="str">
        <f>VLOOKUP('Cursos Actuales'!$B209,'B.D. (Ocultar)'!$B$4:$M$554,4,FALSE)</f>
        <v>Javier Saladino</v>
      </c>
      <c r="D209" s="48" t="str">
        <f>VLOOKUP('Cursos Actuales'!$B209,'B.D. (Ocultar)'!$B$4:$M$554,6,FALSE)</f>
        <v>Desarrollo Personal</v>
      </c>
      <c r="E209" s="48" t="str">
        <f>VLOOKUP('Cursos Actuales'!$B209,'B.D. (Ocultar)'!$B$4:$M$554,7,FALSE)</f>
        <v>Comunicación</v>
      </c>
      <c r="F209" s="48">
        <f>VLOOKUP('Cursos Actuales'!$B209,'B.D. (Ocultar)'!$B$4:$M$554,11,FALSE)</f>
        <v>2021</v>
      </c>
      <c r="G209" s="49" t="str">
        <f>VLOOKUP('Cursos Actuales'!$B209,'B.D. (Ocultar)'!$B$4:$M$888,10,FALSE)</f>
        <v>Sí</v>
      </c>
      <c r="H209" s="49" t="str">
        <f>VLOOKUP('Cursos Actuales'!$B209,'B.D. (Ocultar)'!$B$4:$M$554,9,FALSE)</f>
        <v>2hrs 37mins</v>
      </c>
      <c r="I209" s="50">
        <v>0.10902777777777778</v>
      </c>
      <c r="J209" s="49" t="str">
        <f>VLOOKUP('Cursos Actuales'!$B209,'B.D. (Ocultar)'!$B$4:$M$554,12,FALSE)</f>
        <v>Básico - Intermedio</v>
      </c>
      <c r="K209" s="51" t="str">
        <f>LOWER(SUBSTITUTE('Cursos Actuales'!$B209," ",""))</f>
        <v>gamificación:elaprendizajeatravésdeljuego</v>
      </c>
      <c r="L209" s="52" t="str">
        <f>VLOOKUP(B209,'B.D. (Ocultar)'!$B$4:$N$584,13,FALSE)</f>
        <v>SI</v>
      </c>
      <c r="M209" s="67" t="s">
        <v>16</v>
      </c>
      <c r="N209" s="61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39"/>
      <c r="Z209" s="39"/>
    </row>
    <row r="210" spans="1:26" ht="15.75" customHeight="1">
      <c r="A210" s="46">
        <v>207</v>
      </c>
      <c r="B210" s="60" t="s">
        <v>859</v>
      </c>
      <c r="C210" s="48" t="str">
        <f>VLOOKUP('Cursos Actuales'!$B210,'B.D. (Ocultar)'!$B$4:$M$554,4,FALSE)</f>
        <v>Daniel Bonifaz</v>
      </c>
      <c r="D210" s="48" t="str">
        <f>VLOOKUP('Cursos Actuales'!$B210,'B.D. (Ocultar)'!$B$4:$M$554,6,FALSE)</f>
        <v>Negocios</v>
      </c>
      <c r="E210" s="48" t="str">
        <f>VLOOKUP('Cursos Actuales'!$B210,'B.D. (Ocultar)'!$B$4:$M$554,7,FALSE)</f>
        <v>Emprendimiento</v>
      </c>
      <c r="F210" s="48">
        <f>VLOOKUP('Cursos Actuales'!$B210,'B.D. (Ocultar)'!$B$4:$M$554,11,FALSE)</f>
        <v>2021</v>
      </c>
      <c r="G210" s="49" t="str">
        <f>VLOOKUP('Cursos Actuales'!$B210,'B.D. (Ocultar)'!$B$4:$M$888,10,FALSE)</f>
        <v>Sí</v>
      </c>
      <c r="H210" s="49" t="str">
        <f>VLOOKUP('Cursos Actuales'!$B210,'B.D. (Ocultar)'!$B$4:$M$554,9,FALSE)</f>
        <v>1hr 23min</v>
      </c>
      <c r="I210" s="50">
        <v>5.7638888888888892E-2</v>
      </c>
      <c r="J210" s="49" t="str">
        <f>VLOOKUP('Cursos Actuales'!$B210,'B.D. (Ocultar)'!$B$4:$M$554,12,FALSE)</f>
        <v>Intermedio</v>
      </c>
      <c r="K210" s="51" t="str">
        <f>LOWER(SUBSTITUTE('Cursos Actuales'!$B210," ",""))</f>
        <v>¿cómoescalartunegocio?</v>
      </c>
      <c r="L210" s="52" t="str">
        <f>VLOOKUP(B210,'B.D. (Ocultar)'!$B$4:$N$584,13,FALSE)</f>
        <v>SI</v>
      </c>
      <c r="M210" s="67" t="s">
        <v>16</v>
      </c>
      <c r="N210" s="54"/>
      <c r="O210" s="39"/>
      <c r="P210" s="39"/>
      <c r="Q210" s="39"/>
      <c r="R210" s="39"/>
      <c r="S210" s="39"/>
      <c r="T210" s="39"/>
      <c r="U210" s="39"/>
      <c r="V210" s="39"/>
      <c r="W210" s="39"/>
      <c r="X210" s="39"/>
      <c r="Y210" s="39"/>
      <c r="Z210" s="39"/>
    </row>
    <row r="211" spans="1:26" ht="15.75" customHeight="1">
      <c r="A211" s="46">
        <v>208</v>
      </c>
      <c r="B211" s="60" t="s">
        <v>856</v>
      </c>
      <c r="C211" s="48" t="str">
        <f>VLOOKUP('Cursos Actuales'!$B211,'B.D. (Ocultar)'!$B$4:$M$554,4,FALSE)</f>
        <v>Christian Briceño</v>
      </c>
      <c r="D211" s="48" t="str">
        <f>VLOOKUP('Cursos Actuales'!$B211,'B.D. (Ocultar)'!$B$4:$M$554,6,FALSE)</f>
        <v>Negocios</v>
      </c>
      <c r="E211" s="48" t="str">
        <f>VLOOKUP('Cursos Actuales'!$B211,'B.D. (Ocultar)'!$B$4:$M$554,7,FALSE)</f>
        <v>Emprendimiento</v>
      </c>
      <c r="F211" s="48">
        <f>VLOOKUP('Cursos Actuales'!$B211,'B.D. (Ocultar)'!$B$4:$M$554,11,FALSE)</f>
        <v>2021</v>
      </c>
      <c r="G211" s="49" t="str">
        <f>VLOOKUP('Cursos Actuales'!$B211,'B.D. (Ocultar)'!$B$4:$M$888,10,FALSE)</f>
        <v>Sí</v>
      </c>
      <c r="H211" s="49" t="str">
        <f>VLOOKUP('Cursos Actuales'!$B211,'B.D. (Ocultar)'!$B$4:$M$554,9,FALSE)</f>
        <v>3h 26m</v>
      </c>
      <c r="I211" s="50">
        <v>0.14305555555555555</v>
      </c>
      <c r="J211" s="49" t="str">
        <f>VLOOKUP('Cursos Actuales'!$B211,'B.D. (Ocultar)'!$B$4:$M$554,12,FALSE)</f>
        <v>Intermedio</v>
      </c>
      <c r="K211" s="51" t="str">
        <f>LOWER(SUBSTITUTE('Cursos Actuales'!$B211," ",""))</f>
        <v>los3pasosparalaautosostenibilidad</v>
      </c>
      <c r="L211" s="52" t="str">
        <f>VLOOKUP(B211,'B.D. (Ocultar)'!$B$4:$N$584,13,FALSE)</f>
        <v>SI</v>
      </c>
      <c r="M211" s="67" t="s">
        <v>16</v>
      </c>
      <c r="N211" s="54"/>
      <c r="O211" s="39"/>
      <c r="P211" s="39"/>
      <c r="Q211" s="39"/>
      <c r="R211" s="39"/>
      <c r="S211" s="39"/>
      <c r="T211" s="39"/>
      <c r="U211" s="39"/>
      <c r="V211" s="39"/>
      <c r="W211" s="39"/>
      <c r="X211" s="39"/>
      <c r="Y211" s="39"/>
      <c r="Z211" s="39"/>
    </row>
    <row r="212" spans="1:26" ht="15.75" customHeight="1">
      <c r="A212" s="46">
        <v>209</v>
      </c>
      <c r="B212" s="60" t="s">
        <v>853</v>
      </c>
      <c r="C212" s="48" t="str">
        <f>VLOOKUP('Cursos Actuales'!$B212,'B.D. (Ocultar)'!$B$4:$M$554,4,FALSE)</f>
        <v>Henry Sanchez</v>
      </c>
      <c r="D212" s="48" t="str">
        <f>VLOOKUP('Cursos Actuales'!$B212,'B.D. (Ocultar)'!$B$4:$M$554,6,FALSE)</f>
        <v>Negocios</v>
      </c>
      <c r="E212" s="48" t="str">
        <f>VLOOKUP('Cursos Actuales'!$B212,'B.D. (Ocultar)'!$B$4:$M$554,7,FALSE)</f>
        <v>Gestión Comercial</v>
      </c>
      <c r="F212" s="48">
        <f>VLOOKUP('Cursos Actuales'!$B212,'B.D. (Ocultar)'!$B$4:$M$554,11,FALSE)</f>
        <v>2021</v>
      </c>
      <c r="G212" s="49" t="str">
        <f>VLOOKUP('Cursos Actuales'!$B212,'B.D. (Ocultar)'!$B$4:$M$888,10,FALSE)</f>
        <v>Sí</v>
      </c>
      <c r="H212" s="49" t="str">
        <f>VLOOKUP('Cursos Actuales'!$B212,'B.D. (Ocultar)'!$B$4:$M$554,9,FALSE)</f>
        <v>48 mins</v>
      </c>
      <c r="I212" s="50">
        <v>3.3333333333333333E-2</v>
      </c>
      <c r="J212" s="49" t="str">
        <f>VLOOKUP('Cursos Actuales'!$B212,'B.D. (Ocultar)'!$B$4:$M$554,12,FALSE)</f>
        <v>Intermedio</v>
      </c>
      <c r="K212" s="51" t="str">
        <f>LOWER(SUBSTITUTE('Cursos Actuales'!$B212," ",""))</f>
        <v>principiosdeunacercamientocomercial</v>
      </c>
      <c r="L212" s="52" t="str">
        <f>VLOOKUP(B212,'B.D. (Ocultar)'!$B$4:$N$584,13,FALSE)</f>
        <v>SI</v>
      </c>
      <c r="M212" s="67" t="s">
        <v>16</v>
      </c>
      <c r="N212" s="54"/>
      <c r="O212" s="39"/>
      <c r="P212" s="39"/>
      <c r="Q212" s="39"/>
      <c r="R212" s="39"/>
      <c r="S212" s="39"/>
      <c r="T212" s="39"/>
      <c r="U212" s="39"/>
      <c r="V212" s="39"/>
      <c r="W212" s="39"/>
      <c r="X212" s="39"/>
      <c r="Y212" s="39"/>
      <c r="Z212" s="39"/>
    </row>
    <row r="213" spans="1:26" ht="15.75" customHeight="1">
      <c r="A213" s="46">
        <v>210</v>
      </c>
      <c r="B213" s="60" t="s">
        <v>847</v>
      </c>
      <c r="C213" s="48" t="str">
        <f>VLOOKUP('Cursos Actuales'!$B213,'B.D. (Ocultar)'!$B$4:$M$554,4,FALSE)</f>
        <v>Francisco Landa</v>
      </c>
      <c r="D213" s="48" t="str">
        <f>VLOOKUP('Cursos Actuales'!$B213,'B.D. (Ocultar)'!$B$4:$M$554,6,FALSE)</f>
        <v>Marketing</v>
      </c>
      <c r="E213" s="48" t="str">
        <f>VLOOKUP('Cursos Actuales'!$B213,'B.D. (Ocultar)'!$B$4:$M$554,7,FALSE)</f>
        <v>Marketing Digital</v>
      </c>
      <c r="F213" s="48">
        <f>VLOOKUP('Cursos Actuales'!$B213,'B.D. (Ocultar)'!$B$4:$M$554,11,FALSE)</f>
        <v>2021</v>
      </c>
      <c r="G213" s="49" t="str">
        <f>VLOOKUP('Cursos Actuales'!$B213,'B.D. (Ocultar)'!$B$4:$M$888,10,FALSE)</f>
        <v>Sí</v>
      </c>
      <c r="H213" s="49" t="str">
        <f>VLOOKUP('Cursos Actuales'!$B213,'B.D. (Ocultar)'!$B$4:$M$554,9,FALSE)</f>
        <v>1hr 14 mins</v>
      </c>
      <c r="I213" s="50">
        <v>5.1388888888888887E-2</v>
      </c>
      <c r="J213" s="49" t="str">
        <f>VLOOKUP('Cursos Actuales'!$B213,'B.D. (Ocultar)'!$B$4:$M$554,12,FALSE)</f>
        <v>Intermedio</v>
      </c>
      <c r="K213" s="51" t="str">
        <f>LOWER(SUBSTITUTE('Cursos Actuales'!$B213," ",""))</f>
        <v>¿cómoemprenderunnegocioconayudadelasredessociales?</v>
      </c>
      <c r="L213" s="52" t="str">
        <f>VLOOKUP(B213,'B.D. (Ocultar)'!$B$4:$N$584,13,FALSE)</f>
        <v>SI</v>
      </c>
      <c r="M213" s="67" t="s">
        <v>16</v>
      </c>
      <c r="N213" s="54"/>
      <c r="O213" s="39"/>
      <c r="P213" s="39"/>
      <c r="Q213" s="39"/>
      <c r="R213" s="39"/>
      <c r="S213" s="39"/>
      <c r="T213" s="39"/>
      <c r="U213" s="39"/>
      <c r="V213" s="39"/>
      <c r="W213" s="39"/>
      <c r="X213" s="39"/>
      <c r="Y213" s="39"/>
      <c r="Z213" s="39"/>
    </row>
    <row r="214" spans="1:26" ht="15.75" customHeight="1">
      <c r="A214" s="46">
        <v>211</v>
      </c>
      <c r="B214" s="60" t="s">
        <v>844</v>
      </c>
      <c r="C214" s="48" t="str">
        <f>VLOOKUP('Cursos Actuales'!$B214,'B.D. (Ocultar)'!$B$4:$M$554,4,FALSE)</f>
        <v>Sebastián Marquez</v>
      </c>
      <c r="D214" s="48" t="str">
        <f>VLOOKUP('Cursos Actuales'!$B214,'B.D. (Ocultar)'!$B$4:$M$554,6,FALSE)</f>
        <v>Recursos humanos</v>
      </c>
      <c r="E214" s="48" t="str">
        <f>VLOOKUP('Cursos Actuales'!$B214,'B.D. (Ocultar)'!$B$4:$M$554,7,FALSE)</f>
        <v>RRHH Hard</v>
      </c>
      <c r="F214" s="48">
        <f>VLOOKUP('Cursos Actuales'!$B214,'B.D. (Ocultar)'!$B$4:$M$554,11,FALSE)</f>
        <v>2021</v>
      </c>
      <c r="G214" s="49" t="str">
        <f>VLOOKUP('Cursos Actuales'!$B214,'B.D. (Ocultar)'!$B$4:$M$888,10,FALSE)</f>
        <v>Sí</v>
      </c>
      <c r="H214" s="49" t="str">
        <f>VLOOKUP('Cursos Actuales'!$B214,'B.D. (Ocultar)'!$B$4:$M$554,9,FALSE)</f>
        <v>2hrs 55 mins</v>
      </c>
      <c r="I214" s="50">
        <v>0.12152777777777778</v>
      </c>
      <c r="J214" s="49" t="str">
        <f>VLOOKUP('Cursos Actuales'!$B214,'B.D. (Ocultar)'!$B$4:$M$554,12,FALSE)</f>
        <v>Básico - Intermedio</v>
      </c>
      <c r="K214" s="51" t="s">
        <v>1618</v>
      </c>
      <c r="L214" s="52" t="str">
        <f>VLOOKUP(B214,'B.D. (Ocultar)'!$B$4:$N$584,13,FALSE)</f>
        <v>SI</v>
      </c>
      <c r="M214" s="67" t="s">
        <v>16</v>
      </c>
      <c r="N214" s="61"/>
      <c r="O214" s="39"/>
      <c r="P214" s="39"/>
      <c r="Q214" s="39"/>
      <c r="R214" s="39"/>
      <c r="S214" s="39"/>
      <c r="T214" s="39"/>
      <c r="U214" s="39"/>
      <c r="V214" s="39"/>
      <c r="W214" s="39"/>
      <c r="X214" s="39"/>
      <c r="Y214" s="39"/>
      <c r="Z214" s="39"/>
    </row>
    <row r="215" spans="1:26" ht="15.75" customHeight="1">
      <c r="A215" s="46">
        <v>212</v>
      </c>
      <c r="B215" s="60" t="s">
        <v>841</v>
      </c>
      <c r="C215" s="48" t="str">
        <f>VLOOKUP('Cursos Actuales'!$B215,'B.D. (Ocultar)'!$B$4:$M$554,4,FALSE)</f>
        <v>Giancarlo Saettone</v>
      </c>
      <c r="D215" s="48" t="str">
        <f>VLOOKUP('Cursos Actuales'!$B215,'B.D. (Ocultar)'!$B$4:$M$554,6,FALSE)</f>
        <v>Desarrollo Personal</v>
      </c>
      <c r="E215" s="48" t="str">
        <f>VLOOKUP('Cursos Actuales'!$B215,'B.D. (Ocultar)'!$B$4:$M$554,7,FALSE)</f>
        <v>Comunicación</v>
      </c>
      <c r="F215" s="48">
        <f>VLOOKUP('Cursos Actuales'!$B215,'B.D. (Ocultar)'!$B$4:$M$554,11,FALSE)</f>
        <v>2021</v>
      </c>
      <c r="G215" s="49" t="str">
        <f>VLOOKUP('Cursos Actuales'!$B215,'B.D. (Ocultar)'!$B$4:$M$888,10,FALSE)</f>
        <v>Sí</v>
      </c>
      <c r="H215" s="49" t="str">
        <f>VLOOKUP('Cursos Actuales'!$B215,'B.D. (Ocultar)'!$B$4:$M$554,9,FALSE)</f>
        <v>57 mins</v>
      </c>
      <c r="I215" s="50">
        <v>3.9583333333333331E-2</v>
      </c>
      <c r="J215" s="49" t="str">
        <f>VLOOKUP('Cursos Actuales'!$B215,'B.D. (Ocultar)'!$B$4:$M$554,12,FALSE)</f>
        <v>Intermedio</v>
      </c>
      <c r="K215" s="51" t="str">
        <f>LOWER(SUBSTITUTE('Cursos Actuales'!$B215," ",""))</f>
        <v>microhabilidadesparaliderarequipos</v>
      </c>
      <c r="L215" s="52" t="str">
        <f>VLOOKUP(B215,'B.D. (Ocultar)'!$B$4:$N$584,13,FALSE)</f>
        <v>SI</v>
      </c>
      <c r="M215" s="67" t="s">
        <v>16</v>
      </c>
      <c r="N215" s="54"/>
      <c r="O215" s="39"/>
      <c r="P215" s="39"/>
      <c r="Q215" s="39"/>
      <c r="R215" s="39"/>
      <c r="S215" s="39"/>
      <c r="T215" s="39"/>
      <c r="U215" s="39"/>
      <c r="V215" s="39"/>
      <c r="W215" s="39"/>
      <c r="X215" s="39"/>
      <c r="Y215" s="39"/>
      <c r="Z215" s="39"/>
    </row>
    <row r="216" spans="1:26" ht="15.75" customHeight="1">
      <c r="A216" s="46">
        <v>213</v>
      </c>
      <c r="B216" s="60" t="s">
        <v>838</v>
      </c>
      <c r="C216" s="48" t="str">
        <f>VLOOKUP('Cursos Actuales'!$B216,'B.D. (Ocultar)'!$B$4:$M$554,4,FALSE)</f>
        <v>Daniel Bonifaz</v>
      </c>
      <c r="D216" s="48" t="str">
        <f>VLOOKUP('Cursos Actuales'!$B216,'B.D. (Ocultar)'!$B$4:$M$554,6,FALSE)</f>
        <v>Negocios</v>
      </c>
      <c r="E216" s="48" t="str">
        <f>VLOOKUP('Cursos Actuales'!$B216,'B.D. (Ocultar)'!$B$4:$M$554,7,FALSE)</f>
        <v>Emprendimiento</v>
      </c>
      <c r="F216" s="48">
        <f>VLOOKUP('Cursos Actuales'!$B216,'B.D. (Ocultar)'!$B$4:$M$554,11,FALSE)</f>
        <v>2021</v>
      </c>
      <c r="G216" s="49" t="str">
        <f>VLOOKUP('Cursos Actuales'!$B216,'B.D. (Ocultar)'!$B$4:$M$888,10,FALSE)</f>
        <v>Sí</v>
      </c>
      <c r="H216" s="49" t="str">
        <f>VLOOKUP('Cursos Actuales'!$B216,'B.D. (Ocultar)'!$B$4:$M$554,9,FALSE)</f>
        <v>1hr 18 mins</v>
      </c>
      <c r="I216" s="50">
        <v>5.4166666666666669E-2</v>
      </c>
      <c r="J216" s="49" t="str">
        <f>VLOOKUP('Cursos Actuales'!$B216,'B.D. (Ocultar)'!$B$4:$M$554,12,FALSE)</f>
        <v>Intermedio</v>
      </c>
      <c r="K216" s="51" t="str">
        <f>LOWER(SUBSTITUTE('Cursos Actuales'!$B216," ",""))</f>
        <v>¿cómolograrunavalidacióndelproductoenelmercado?</v>
      </c>
      <c r="L216" s="52" t="str">
        <f>VLOOKUP(B216,'B.D. (Ocultar)'!$B$4:$N$584,13,FALSE)</f>
        <v>SI</v>
      </c>
      <c r="M216" s="67" t="s">
        <v>16</v>
      </c>
      <c r="N216" s="54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39"/>
      <c r="Z216" s="39"/>
    </row>
    <row r="217" spans="1:26" ht="15.75" customHeight="1">
      <c r="A217" s="46">
        <v>214</v>
      </c>
      <c r="B217" s="65" t="s">
        <v>835</v>
      </c>
      <c r="C217" s="48" t="str">
        <f>VLOOKUP('Cursos Actuales'!$B217,'B.D. (Ocultar)'!$B$4:$M$554,4,FALSE)</f>
        <v>Jorge Urrutia</v>
      </c>
      <c r="D217" s="48" t="str">
        <f>VLOOKUP('Cursos Actuales'!$B217,'B.D. (Ocultar)'!$B$4:$M$554,6,FALSE)</f>
        <v>Recursos humanos</v>
      </c>
      <c r="E217" s="48" t="str">
        <f>VLOOKUP('Cursos Actuales'!$B217,'B.D. (Ocultar)'!$B$4:$M$554,7,FALSE)</f>
        <v>RRHH Soft</v>
      </c>
      <c r="F217" s="48">
        <f>VLOOKUP('Cursos Actuales'!$B217,'B.D. (Ocultar)'!$B$4:$M$554,11,FALSE)</f>
        <v>2021</v>
      </c>
      <c r="G217" s="49" t="str">
        <f>VLOOKUP('Cursos Actuales'!$B217,'B.D. (Ocultar)'!$B$4:$M$888,10,FALSE)</f>
        <v>Sí</v>
      </c>
      <c r="H217" s="49" t="str">
        <f>VLOOKUP('Cursos Actuales'!$B217,'B.D. (Ocultar)'!$B$4:$M$554,9,FALSE)</f>
        <v>1hr 48 mins</v>
      </c>
      <c r="I217" s="50">
        <v>7.4999999999999997E-2</v>
      </c>
      <c r="J217" s="49" t="str">
        <f>VLOOKUP('Cursos Actuales'!$B217,'B.D. (Ocultar)'!$B$4:$M$554,12,FALSE)</f>
        <v>Intermedio</v>
      </c>
      <c r="K217" s="51" t="str">
        <f>LOWER(SUBSTITUTE('Cursos Actuales'!$B217," ",""))</f>
        <v>feedbackpower:conversacionesqueinspiran</v>
      </c>
      <c r="L217" s="52" t="str">
        <f>VLOOKUP(B217,'B.D. (Ocultar)'!$B$4:$N$584,13,FALSE)</f>
        <v>SI</v>
      </c>
      <c r="M217" s="67" t="s">
        <v>16</v>
      </c>
      <c r="N217" s="54"/>
      <c r="O217" s="39"/>
      <c r="P217" s="39"/>
      <c r="Q217" s="39"/>
      <c r="R217" s="39"/>
      <c r="S217" s="39"/>
      <c r="T217" s="39"/>
      <c r="U217" s="39"/>
      <c r="V217" s="39"/>
      <c r="W217" s="39"/>
      <c r="X217" s="39"/>
      <c r="Y217" s="39"/>
      <c r="Z217" s="39"/>
    </row>
    <row r="218" spans="1:26" ht="15.75" customHeight="1">
      <c r="A218" s="46">
        <v>215</v>
      </c>
      <c r="B218" s="60" t="s">
        <v>833</v>
      </c>
      <c r="C218" s="48" t="str">
        <f>VLOOKUP('Cursos Actuales'!$B218,'B.D. (Ocultar)'!$B$4:$M$554,4,FALSE)</f>
        <v>Jumled León</v>
      </c>
      <c r="D218" s="48" t="str">
        <f>VLOOKUP('Cursos Actuales'!$B218,'B.D. (Ocultar)'!$B$4:$M$554,6,FALSE)</f>
        <v>Tecnologia y Digital</v>
      </c>
      <c r="E218" s="48" t="str">
        <f>VLOOKUP('Cursos Actuales'!$B218,'B.D. (Ocultar)'!$B$4:$M$554,7,FALSE)</f>
        <v>Tecnología y Digital</v>
      </c>
      <c r="F218" s="48">
        <f>VLOOKUP('Cursos Actuales'!$B218,'B.D. (Ocultar)'!$B$4:$M$554,11,FALSE)</f>
        <v>2021</v>
      </c>
      <c r="G218" s="49" t="str">
        <f>VLOOKUP('Cursos Actuales'!$B218,'B.D. (Ocultar)'!$B$4:$M$888,10,FALSE)</f>
        <v>Sí</v>
      </c>
      <c r="H218" s="49" t="str">
        <f>VLOOKUP('Cursos Actuales'!$B218,'B.D. (Ocultar)'!$B$4:$M$554,9,FALSE)</f>
        <v>1hr 33 mins</v>
      </c>
      <c r="I218" s="50">
        <v>6.458333333333334E-2</v>
      </c>
      <c r="J218" s="49" t="str">
        <f>VLOOKUP('Cursos Actuales'!$B218,'B.D. (Ocultar)'!$B$4:$M$554,12,FALSE)</f>
        <v>Básico - Intermedio</v>
      </c>
      <c r="K218" s="51" t="str">
        <f>LOWER(SUBSTITUTE('Cursos Actuales'!$B218," ",""))</f>
        <v>tendenciasytecnologíasdisruptivas</v>
      </c>
      <c r="L218" s="52" t="str">
        <f>VLOOKUP(B218,'B.D. (Ocultar)'!$B$4:$N$584,13,FALSE)</f>
        <v>SI</v>
      </c>
      <c r="M218" s="67" t="s">
        <v>16</v>
      </c>
      <c r="N218" s="61"/>
      <c r="O218" s="39"/>
      <c r="P218" s="39"/>
      <c r="Q218" s="39"/>
      <c r="R218" s="39"/>
      <c r="S218" s="39"/>
      <c r="T218" s="39"/>
      <c r="U218" s="39"/>
      <c r="V218" s="39"/>
      <c r="W218" s="39"/>
      <c r="X218" s="39"/>
      <c r="Y218" s="39"/>
      <c r="Z218" s="39"/>
    </row>
    <row r="219" spans="1:26" ht="15.75" customHeight="1">
      <c r="A219" s="46">
        <v>216</v>
      </c>
      <c r="B219" s="60" t="s">
        <v>831</v>
      </c>
      <c r="C219" s="48" t="str">
        <f>VLOOKUP('Cursos Actuales'!$B219,'B.D. (Ocultar)'!$B$4:$M$554,4,FALSE)</f>
        <v>Jhon Cano</v>
      </c>
      <c r="D219" s="48" t="str">
        <f>VLOOKUP('Cursos Actuales'!$B219,'B.D. (Ocultar)'!$B$4:$M$554,6,FALSE)</f>
        <v>Negocios</v>
      </c>
      <c r="E219" s="48" t="str">
        <f>VLOOKUP('Cursos Actuales'!$B219,'B.D. (Ocultar)'!$B$4:$M$554,7,FALSE)</f>
        <v>Emprendimiento</v>
      </c>
      <c r="F219" s="48">
        <f>VLOOKUP('Cursos Actuales'!$B219,'B.D. (Ocultar)'!$B$4:$M$554,11,FALSE)</f>
        <v>2021</v>
      </c>
      <c r="G219" s="49" t="str">
        <f>VLOOKUP('Cursos Actuales'!$B219,'B.D. (Ocultar)'!$B$4:$M$888,10,FALSE)</f>
        <v>Sí</v>
      </c>
      <c r="H219" s="49" t="str">
        <f>VLOOKUP('Cursos Actuales'!$B219,'B.D. (Ocultar)'!$B$4:$M$554,9,FALSE)</f>
        <v>1hr 55 mins</v>
      </c>
      <c r="I219" s="50">
        <v>7.9861111111111105E-2</v>
      </c>
      <c r="J219" s="49" t="str">
        <f>VLOOKUP('Cursos Actuales'!$B219,'B.D. (Ocultar)'!$B$4:$M$554,12,FALSE)</f>
        <v>Intermedio</v>
      </c>
      <c r="K219" s="51" t="str">
        <f>LOWER(SUBSTITUTE('Cursos Actuales'!$B219," ",""))</f>
        <v>técnicascreativasparainnovación</v>
      </c>
      <c r="L219" s="52" t="str">
        <f>VLOOKUP(B219,'B.D. (Ocultar)'!$B$4:$N$584,13,FALSE)</f>
        <v>SI</v>
      </c>
      <c r="M219" s="67" t="s">
        <v>16</v>
      </c>
      <c r="N219" s="54"/>
      <c r="O219" s="39"/>
      <c r="P219" s="39"/>
      <c r="Q219" s="39"/>
      <c r="R219" s="39"/>
      <c r="S219" s="39"/>
      <c r="T219" s="39"/>
      <c r="U219" s="39"/>
      <c r="V219" s="39"/>
      <c r="W219" s="39"/>
      <c r="X219" s="39"/>
      <c r="Y219" s="39"/>
      <c r="Z219" s="39"/>
    </row>
    <row r="220" spans="1:26" ht="15.75" customHeight="1">
      <c r="A220" s="46">
        <v>217</v>
      </c>
      <c r="B220" s="60" t="s">
        <v>829</v>
      </c>
      <c r="C220" s="48" t="str">
        <f>VLOOKUP('Cursos Actuales'!$B220,'B.D. (Ocultar)'!$B$4:$M$554,4,FALSE)</f>
        <v>Jhon Cano</v>
      </c>
      <c r="D220" s="48" t="str">
        <f>VLOOKUP('Cursos Actuales'!$B220,'B.D. (Ocultar)'!$B$4:$M$554,6,FALSE)</f>
        <v>Negocios</v>
      </c>
      <c r="E220" s="48" t="str">
        <f>VLOOKUP('Cursos Actuales'!$B220,'B.D. (Ocultar)'!$B$4:$M$554,7,FALSE)</f>
        <v>Emprendimiento</v>
      </c>
      <c r="F220" s="48">
        <f>VLOOKUP('Cursos Actuales'!$B220,'B.D. (Ocultar)'!$B$4:$M$554,11,FALSE)</f>
        <v>2021</v>
      </c>
      <c r="G220" s="49" t="str">
        <f>VLOOKUP('Cursos Actuales'!$B220,'B.D. (Ocultar)'!$B$4:$M$888,10,FALSE)</f>
        <v>Sí</v>
      </c>
      <c r="H220" s="49" t="str">
        <f>VLOOKUP('Cursos Actuales'!$B220,'B.D. (Ocultar)'!$B$4:$M$554,9,FALSE)</f>
        <v>1hr 14mins</v>
      </c>
      <c r="I220" s="50">
        <v>5.1388888888888887E-2</v>
      </c>
      <c r="J220" s="49" t="str">
        <f>VLOOKUP('Cursos Actuales'!$B220,'B.D. (Ocultar)'!$B$4:$M$554,12,FALSE)</f>
        <v>Intermedio</v>
      </c>
      <c r="K220" s="51" t="str">
        <f>LOWER(SUBSTITUTE('Cursos Actuales'!$B220," ",""))</f>
        <v>innovacióndenegocios</v>
      </c>
      <c r="L220" s="52" t="str">
        <f>VLOOKUP(B220,'B.D. (Ocultar)'!$B$4:$N$584,13,FALSE)</f>
        <v>SI</v>
      </c>
      <c r="M220" s="67" t="s">
        <v>16</v>
      </c>
      <c r="N220" s="54"/>
      <c r="O220" s="39"/>
      <c r="P220" s="39"/>
      <c r="Q220" s="39"/>
      <c r="R220" s="39"/>
      <c r="S220" s="39"/>
      <c r="T220" s="39"/>
      <c r="U220" s="39"/>
      <c r="V220" s="39"/>
      <c r="W220" s="39"/>
      <c r="X220" s="39"/>
      <c r="Y220" s="39"/>
      <c r="Z220" s="39"/>
    </row>
    <row r="221" spans="1:26" ht="15.75" customHeight="1">
      <c r="A221" s="46">
        <v>218</v>
      </c>
      <c r="B221" s="60" t="s">
        <v>828</v>
      </c>
      <c r="C221" s="48" t="str">
        <f>VLOOKUP('Cursos Actuales'!$B221,'B.D. (Ocultar)'!$B$4:$M$554,4,FALSE)</f>
        <v>José Oropeza</v>
      </c>
      <c r="D221" s="48" t="str">
        <f>VLOOKUP('Cursos Actuales'!$B221,'B.D. (Ocultar)'!$B$4:$M$554,6,FALSE)</f>
        <v>Marketing</v>
      </c>
      <c r="E221" s="48" t="str">
        <f>VLOOKUP('Cursos Actuales'!$B221,'B.D. (Ocultar)'!$B$4:$M$554,7,FALSE)</f>
        <v>Marketing Digital</v>
      </c>
      <c r="F221" s="48">
        <f>VLOOKUP('Cursos Actuales'!$B221,'B.D. (Ocultar)'!$B$4:$M$554,11,FALSE)</f>
        <v>2021</v>
      </c>
      <c r="G221" s="49" t="str">
        <f>VLOOKUP('Cursos Actuales'!$B221,'B.D. (Ocultar)'!$B$4:$M$888,10,FALSE)</f>
        <v>Sí</v>
      </c>
      <c r="H221" s="49" t="str">
        <f>VLOOKUP('Cursos Actuales'!$B221,'B.D. (Ocultar)'!$B$4:$M$554,9,FALSE)</f>
        <v>1hr 8mins</v>
      </c>
      <c r="I221" s="50">
        <v>4.7222222222222221E-2</v>
      </c>
      <c r="J221" s="49" t="str">
        <f>VLOOKUP('Cursos Actuales'!$B221,'B.D. (Ocultar)'!$B$4:$M$554,12,FALSE)</f>
        <v>Intermedio</v>
      </c>
      <c r="K221" s="51" t="str">
        <f>LOWER(SUBSTITUTE('Cursos Actuales'!$B221," ",""))</f>
        <v>investigacióndemercadosparaemprendedores</v>
      </c>
      <c r="L221" s="52" t="str">
        <f>VLOOKUP(B221,'B.D. (Ocultar)'!$B$4:$N$584,13,FALSE)</f>
        <v>SI</v>
      </c>
      <c r="M221" s="67" t="s">
        <v>16</v>
      </c>
      <c r="N221" s="54"/>
      <c r="O221" s="39"/>
      <c r="P221" s="39"/>
      <c r="Q221" s="39"/>
      <c r="R221" s="39"/>
      <c r="S221" s="39"/>
      <c r="T221" s="39"/>
      <c r="U221" s="39"/>
      <c r="V221" s="39"/>
      <c r="W221" s="39"/>
      <c r="X221" s="39"/>
      <c r="Y221" s="39"/>
      <c r="Z221" s="39"/>
    </row>
    <row r="222" spans="1:26" ht="15.75" customHeight="1">
      <c r="A222" s="46">
        <v>219</v>
      </c>
      <c r="B222" s="60" t="s">
        <v>826</v>
      </c>
      <c r="C222" s="48" t="str">
        <f>VLOOKUP('Cursos Actuales'!$B222,'B.D. (Ocultar)'!$B$4:$M$554,4,FALSE)</f>
        <v>Mercedes Torres Cáceres</v>
      </c>
      <c r="D222" s="48" t="str">
        <f>VLOOKUP('Cursos Actuales'!$B222,'B.D. (Ocultar)'!$B$4:$M$554,6,FALSE)</f>
        <v>Marketing</v>
      </c>
      <c r="E222" s="48" t="str">
        <f>VLOOKUP('Cursos Actuales'!$B222,'B.D. (Ocultar)'!$B$4:$M$554,7,FALSE)</f>
        <v>Marketing Digital</v>
      </c>
      <c r="F222" s="48">
        <f>VLOOKUP('Cursos Actuales'!$B222,'B.D. (Ocultar)'!$B$4:$M$554,11,FALSE)</f>
        <v>2021</v>
      </c>
      <c r="G222" s="49" t="str">
        <f>VLOOKUP('Cursos Actuales'!$B222,'B.D. (Ocultar)'!$B$4:$M$888,10,FALSE)</f>
        <v>Sí</v>
      </c>
      <c r="H222" s="49" t="str">
        <f>VLOOKUP('Cursos Actuales'!$B222,'B.D. (Ocultar)'!$B$4:$M$554,9,FALSE)</f>
        <v>2hrs 4mins</v>
      </c>
      <c r="I222" s="50">
        <v>8.611111111111111E-2</v>
      </c>
      <c r="J222" s="49" t="str">
        <f>VLOOKUP('Cursos Actuales'!$B222,'B.D. (Ocultar)'!$B$4:$M$554,12,FALSE)</f>
        <v>Intermedio</v>
      </c>
      <c r="K222" s="51" t="str">
        <f>LOWER(SUBSTITUTE('Cursos Actuales'!$B222," ",""))</f>
        <v>marketingconpocopresupuesto</v>
      </c>
      <c r="L222" s="52" t="str">
        <f>VLOOKUP(B222,'B.D. (Ocultar)'!$B$4:$N$584,13,FALSE)</f>
        <v>SI</v>
      </c>
      <c r="M222" s="67" t="s">
        <v>16</v>
      </c>
      <c r="N222" s="54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39"/>
      <c r="Z222" s="39"/>
    </row>
    <row r="223" spans="1:26" ht="15.75" customHeight="1">
      <c r="A223" s="46">
        <v>220</v>
      </c>
      <c r="B223" s="60" t="s">
        <v>823</v>
      </c>
      <c r="C223" s="48" t="str">
        <f>VLOOKUP('Cursos Actuales'!$B223,'B.D. (Ocultar)'!$B$4:$M$554,4,FALSE)</f>
        <v>Giuliana Bruno Crousillat</v>
      </c>
      <c r="D223" s="48" t="str">
        <f>VLOOKUP('Cursos Actuales'!$B223,'B.D. (Ocultar)'!$B$4:$M$554,6,FALSE)</f>
        <v>Marketing</v>
      </c>
      <c r="E223" s="48" t="str">
        <f>VLOOKUP('Cursos Actuales'!$B223,'B.D. (Ocultar)'!$B$4:$M$554,7,FALSE)</f>
        <v>Marketing Digital</v>
      </c>
      <c r="F223" s="48">
        <f>VLOOKUP('Cursos Actuales'!$B223,'B.D. (Ocultar)'!$B$4:$M$554,11,FALSE)</f>
        <v>2021</v>
      </c>
      <c r="G223" s="49" t="str">
        <f>VLOOKUP('Cursos Actuales'!$B223,'B.D. (Ocultar)'!$B$4:$M$888,10,FALSE)</f>
        <v>Sí</v>
      </c>
      <c r="H223" s="49" t="str">
        <f>VLOOKUP('Cursos Actuales'!$B223,'B.D. (Ocultar)'!$B$4:$M$554,9,FALSE)</f>
        <v>2hrs 19 mins</v>
      </c>
      <c r="I223" s="50">
        <v>9.6527777777777782E-2</v>
      </c>
      <c r="J223" s="49" t="str">
        <f>VLOOKUP('Cursos Actuales'!$B223,'B.D. (Ocultar)'!$B$4:$M$554,12,FALSE)</f>
        <v>Intermedio</v>
      </c>
      <c r="K223" s="51" t="str">
        <f>LOWER(SUBSTITUTE('Cursos Actuales'!$B223," ",""))</f>
        <v>inboundmarketingparaele-commerce</v>
      </c>
      <c r="L223" s="52" t="str">
        <f>VLOOKUP(B223,'B.D. (Ocultar)'!$B$4:$N$584,13,FALSE)</f>
        <v>SI</v>
      </c>
      <c r="M223" s="67" t="s">
        <v>16</v>
      </c>
      <c r="N223" s="54"/>
      <c r="O223" s="39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</row>
    <row r="224" spans="1:26" ht="15.75" customHeight="1">
      <c r="A224" s="46">
        <v>221</v>
      </c>
      <c r="B224" s="60" t="s">
        <v>820</v>
      </c>
      <c r="C224" s="48" t="str">
        <f>VLOOKUP('Cursos Actuales'!$B224,'B.D. (Ocultar)'!$B$4:$M$554,4,FALSE)</f>
        <v>Segio Garcia Mora</v>
      </c>
      <c r="D224" s="48" t="str">
        <f>VLOOKUP('Cursos Actuales'!$B224,'B.D. (Ocultar)'!$B$4:$M$554,6,FALSE)</f>
        <v>Recursos humanos</v>
      </c>
      <c r="E224" s="48" t="str">
        <f>VLOOKUP('Cursos Actuales'!$B224,'B.D. (Ocultar)'!$B$4:$M$554,7,FALSE)</f>
        <v>RRHH Hard</v>
      </c>
      <c r="F224" s="48">
        <f>VLOOKUP('Cursos Actuales'!$B224,'B.D. (Ocultar)'!$B$4:$M$554,11,FALSE)</f>
        <v>2021</v>
      </c>
      <c r="G224" s="49" t="str">
        <f>VLOOKUP('Cursos Actuales'!$B224,'B.D. (Ocultar)'!$B$4:$M$888,10,FALSE)</f>
        <v>Sí</v>
      </c>
      <c r="H224" s="49" t="str">
        <f>VLOOKUP('Cursos Actuales'!$B224,'B.D. (Ocultar)'!$B$4:$M$554,9,FALSE)</f>
        <v>2hrs 52mins</v>
      </c>
      <c r="I224" s="50">
        <v>0.11944444444444445</v>
      </c>
      <c r="J224" s="49" t="str">
        <f>VLOOKUP('Cursos Actuales'!$B224,'B.D. (Ocultar)'!$B$4:$M$554,12,FALSE)</f>
        <v>Intermedio</v>
      </c>
      <c r="K224" s="51" t="str">
        <f>LOWER(SUBSTITUTE('Cursos Actuales'!$B224," ",""))</f>
        <v>datosenrr.hh:storytellingyvisualización</v>
      </c>
      <c r="L224" s="52" t="str">
        <f>VLOOKUP(B224,'B.D. (Ocultar)'!$B$4:$N$584,13,FALSE)</f>
        <v>SI</v>
      </c>
      <c r="M224" s="67" t="s">
        <v>16</v>
      </c>
      <c r="N224" s="54"/>
      <c r="O224" s="39"/>
      <c r="P224" s="39"/>
      <c r="Q224" s="39"/>
      <c r="R224" s="39"/>
      <c r="S224" s="39"/>
      <c r="T224" s="39"/>
      <c r="U224" s="39"/>
      <c r="V224" s="39"/>
      <c r="W224" s="39"/>
      <c r="X224" s="39"/>
      <c r="Y224" s="39"/>
      <c r="Z224" s="39"/>
    </row>
    <row r="225" spans="1:26" ht="15.75" customHeight="1">
      <c r="A225" s="46">
        <v>222</v>
      </c>
      <c r="B225" s="60" t="s">
        <v>818</v>
      </c>
      <c r="C225" s="48" t="str">
        <f>VLOOKUP('Cursos Actuales'!$B225,'B.D. (Ocultar)'!$B$4:$M$554,4,FALSE)</f>
        <v>Jahir López</v>
      </c>
      <c r="D225" s="48" t="str">
        <f>VLOOKUP('Cursos Actuales'!$B225,'B.D. (Ocultar)'!$B$4:$M$554,6,FALSE)</f>
        <v>Desarrollo Personal</v>
      </c>
      <c r="E225" s="48" t="str">
        <f>VLOOKUP('Cursos Actuales'!$B225,'B.D. (Ocultar)'!$B$4:$M$554,7,FALSE)</f>
        <v>Comunicación</v>
      </c>
      <c r="F225" s="48">
        <f>VLOOKUP('Cursos Actuales'!$B225,'B.D. (Ocultar)'!$B$4:$M$554,11,FALSE)</f>
        <v>2021</v>
      </c>
      <c r="G225" s="49" t="str">
        <f>VLOOKUP('Cursos Actuales'!$B225,'B.D. (Ocultar)'!$B$4:$M$888,10,FALSE)</f>
        <v>Sí</v>
      </c>
      <c r="H225" s="49" t="str">
        <f>VLOOKUP('Cursos Actuales'!$B225,'B.D. (Ocultar)'!$B$4:$M$554,9,FALSE)</f>
        <v>1hr 27mins</v>
      </c>
      <c r="I225" s="50">
        <v>6.0416666666666667E-2</v>
      </c>
      <c r="J225" s="49" t="str">
        <f>VLOOKUP('Cursos Actuales'!$B225,'B.D. (Ocultar)'!$B$4:$M$554,12,FALSE)</f>
        <v>Intermedio</v>
      </c>
      <c r="K225" s="51" t="str">
        <f>LOWER(SUBSTITUTE('Cursos Actuales'!$B225," ",""))</f>
        <v>conectarparacrecer</v>
      </c>
      <c r="L225" s="52" t="str">
        <f>VLOOKUP(B225,'B.D. (Ocultar)'!$B$4:$N$584,13,FALSE)</f>
        <v>SI</v>
      </c>
      <c r="M225" s="67" t="s">
        <v>16</v>
      </c>
      <c r="N225" s="54"/>
      <c r="O225" s="39"/>
      <c r="P225" s="39"/>
      <c r="Q225" s="39"/>
      <c r="R225" s="39"/>
      <c r="S225" s="39"/>
      <c r="T225" s="39"/>
      <c r="U225" s="39"/>
      <c r="V225" s="39"/>
      <c r="W225" s="39"/>
      <c r="X225" s="39"/>
      <c r="Y225" s="39"/>
      <c r="Z225" s="39"/>
    </row>
    <row r="226" spans="1:26" ht="15.75" customHeight="1">
      <c r="A226" s="46">
        <v>223</v>
      </c>
      <c r="B226" s="60" t="s">
        <v>816</v>
      </c>
      <c r="C226" s="48" t="str">
        <f>VLOOKUP('Cursos Actuales'!$B226,'B.D. (Ocultar)'!$B$4:$M$554,4,FALSE)</f>
        <v>Astrid Neustadtl</v>
      </c>
      <c r="D226" s="48" t="str">
        <f>VLOOKUP('Cursos Actuales'!$B226,'B.D. (Ocultar)'!$B$4:$M$554,6,FALSE)</f>
        <v>Recursos humanos</v>
      </c>
      <c r="E226" s="48" t="str">
        <f>VLOOKUP('Cursos Actuales'!$B226,'B.D. (Ocultar)'!$B$4:$M$554,7,FALSE)</f>
        <v>RRHH Soft</v>
      </c>
      <c r="F226" s="48">
        <f>VLOOKUP('Cursos Actuales'!$B226,'B.D. (Ocultar)'!$B$4:$M$554,11,FALSE)</f>
        <v>2021</v>
      </c>
      <c r="G226" s="49" t="str">
        <f>VLOOKUP('Cursos Actuales'!$B226,'B.D. (Ocultar)'!$B$4:$M$888,10,FALSE)</f>
        <v>Sí</v>
      </c>
      <c r="H226" s="49" t="str">
        <f>VLOOKUP('Cursos Actuales'!$B226,'B.D. (Ocultar)'!$B$4:$M$554,9,FALSE)</f>
        <v>2hrs 4mins</v>
      </c>
      <c r="I226" s="50">
        <v>8.611111111111111E-2</v>
      </c>
      <c r="J226" s="49" t="str">
        <f>VLOOKUP('Cursos Actuales'!$B226,'B.D. (Ocultar)'!$B$4:$M$554,12,FALSE)</f>
        <v>Intermedio</v>
      </c>
      <c r="K226" s="51" t="str">
        <f>LOWER(SUBSTITUTE('Cursos Actuales'!$B226," ",""))</f>
        <v>habilidadesblandasparaperfilesit</v>
      </c>
      <c r="L226" s="52" t="str">
        <f>VLOOKUP(B226,'B.D. (Ocultar)'!$B$4:$N$584,13,FALSE)</f>
        <v>SI</v>
      </c>
      <c r="M226" s="67" t="s">
        <v>16</v>
      </c>
      <c r="N226" s="54"/>
      <c r="O226" s="39"/>
      <c r="P226" s="39"/>
      <c r="Q226" s="39"/>
      <c r="R226" s="39"/>
      <c r="S226" s="39"/>
      <c r="T226" s="39"/>
      <c r="U226" s="39"/>
      <c r="V226" s="39"/>
      <c r="W226" s="39"/>
      <c r="X226" s="39"/>
      <c r="Y226" s="39"/>
      <c r="Z226" s="39"/>
    </row>
    <row r="227" spans="1:26" ht="15.75" customHeight="1">
      <c r="A227" s="46">
        <v>224</v>
      </c>
      <c r="B227" s="60" t="s">
        <v>813</v>
      </c>
      <c r="C227" s="48" t="str">
        <f>VLOOKUP('Cursos Actuales'!$B227,'B.D. (Ocultar)'!$B$4:$M$554,4,FALSE)</f>
        <v>Bruno Botteri</v>
      </c>
      <c r="D227" s="48" t="str">
        <f>VLOOKUP('Cursos Actuales'!$B227,'B.D. (Ocultar)'!$B$4:$M$554,6,FALSE)</f>
        <v>Negocios</v>
      </c>
      <c r="E227" s="48" t="str">
        <f>VLOOKUP('Cursos Actuales'!$B227,'B.D. (Ocultar)'!$B$4:$M$554,7,FALSE)</f>
        <v>Emprendimiento</v>
      </c>
      <c r="F227" s="48">
        <f>VLOOKUP('Cursos Actuales'!$B227,'B.D. (Ocultar)'!$B$4:$M$554,11,FALSE)</f>
        <v>2021</v>
      </c>
      <c r="G227" s="49" t="str">
        <f>VLOOKUP('Cursos Actuales'!$B227,'B.D. (Ocultar)'!$B$4:$M$888,10,FALSE)</f>
        <v>Sí</v>
      </c>
      <c r="H227" s="49" t="str">
        <f>VLOOKUP('Cursos Actuales'!$B227,'B.D. (Ocultar)'!$B$4:$M$554,9,FALSE)</f>
        <v>26 mins</v>
      </c>
      <c r="I227" s="50">
        <v>1.8055555555555554E-2</v>
      </c>
      <c r="J227" s="49" t="str">
        <f>VLOOKUP('Cursos Actuales'!$B227,'B.D. (Ocultar)'!$B$4:$M$554,12,FALSE)</f>
        <v>Básico - Intermedio</v>
      </c>
      <c r="K227" s="51" t="str">
        <f>LOWER(SUBSTITUTE('Cursos Actuales'!$B227," ",""))</f>
        <v>arquitecturaempresarial</v>
      </c>
      <c r="L227" s="52" t="str">
        <f>VLOOKUP(B227,'B.D. (Ocultar)'!$B$4:$N$584,13,FALSE)</f>
        <v>SI</v>
      </c>
      <c r="M227" s="67" t="s">
        <v>16</v>
      </c>
      <c r="N227" s="61"/>
      <c r="O227" s="39"/>
      <c r="P227" s="39"/>
      <c r="Q227" s="39"/>
      <c r="R227" s="39"/>
      <c r="S227" s="39"/>
      <c r="T227" s="39"/>
      <c r="U227" s="39"/>
      <c r="V227" s="39"/>
      <c r="W227" s="39"/>
      <c r="X227" s="39"/>
      <c r="Y227" s="39"/>
      <c r="Z227" s="39"/>
    </row>
    <row r="228" spans="1:26" ht="15.75" customHeight="1">
      <c r="A228" s="46">
        <v>225</v>
      </c>
      <c r="B228" s="60" t="s">
        <v>811</v>
      </c>
      <c r="C228" s="48" t="str">
        <f>VLOOKUP('Cursos Actuales'!$B228,'B.D. (Ocultar)'!$B$4:$M$554,4,FALSE)</f>
        <v>Erick Paulet</v>
      </c>
      <c r="D228" s="48" t="str">
        <f>VLOOKUP('Cursos Actuales'!$B228,'B.D. (Ocultar)'!$B$4:$M$554,6,FALSE)</f>
        <v>Marketing</v>
      </c>
      <c r="E228" s="48" t="str">
        <f>VLOOKUP('Cursos Actuales'!$B228,'B.D. (Ocultar)'!$B$4:$M$554,7,FALSE)</f>
        <v>Marketing Digital</v>
      </c>
      <c r="F228" s="48">
        <f>VLOOKUP('Cursos Actuales'!$B228,'B.D. (Ocultar)'!$B$4:$M$554,11,FALSE)</f>
        <v>2021</v>
      </c>
      <c r="G228" s="49" t="str">
        <f>VLOOKUP('Cursos Actuales'!$B228,'B.D. (Ocultar)'!$B$4:$M$888,10,FALSE)</f>
        <v>Sí</v>
      </c>
      <c r="H228" s="49" t="str">
        <f>VLOOKUP('Cursos Actuales'!$B228,'B.D. (Ocultar)'!$B$4:$M$554,9,FALSE)</f>
        <v>45 mins</v>
      </c>
      <c r="I228" s="50">
        <v>3.125E-2</v>
      </c>
      <c r="J228" s="49" t="str">
        <f>VLOOKUP('Cursos Actuales'!$B228,'B.D. (Ocultar)'!$B$4:$M$554,12,FALSE)</f>
        <v>Intermedio</v>
      </c>
      <c r="K228" s="51" t="str">
        <f>LOWER(SUBSTITUTE('Cursos Actuales'!$B228," ",""))</f>
        <v>cómoimportarproductosyvenderatravésdemarketplaces</v>
      </c>
      <c r="L228" s="52" t="str">
        <f>VLOOKUP(B228,'B.D. (Ocultar)'!$B$4:$N$584,13,FALSE)</f>
        <v>SI</v>
      </c>
      <c r="M228" s="67" t="s">
        <v>16</v>
      </c>
      <c r="N228" s="54"/>
      <c r="O228" s="39"/>
      <c r="P228" s="39"/>
      <c r="Q228" s="39"/>
      <c r="R228" s="39"/>
      <c r="S228" s="39"/>
      <c r="T228" s="39"/>
      <c r="U228" s="39"/>
      <c r="V228" s="39"/>
      <c r="W228" s="39"/>
      <c r="X228" s="39"/>
      <c r="Y228" s="39"/>
      <c r="Z228" s="39"/>
    </row>
    <row r="229" spans="1:26" ht="15.75" customHeight="1">
      <c r="A229" s="46">
        <v>226</v>
      </c>
      <c r="B229" s="60" t="s">
        <v>808</v>
      </c>
      <c r="C229" s="48" t="str">
        <f>VLOOKUP('Cursos Actuales'!$B229,'B.D. (Ocultar)'!$B$4:$M$554,4,FALSE)</f>
        <v>Pedro Tucto</v>
      </c>
      <c r="D229" s="48" t="str">
        <f>VLOOKUP('Cursos Actuales'!$B229,'B.D. (Ocultar)'!$B$4:$M$554,6,FALSE)</f>
        <v>Marketing</v>
      </c>
      <c r="E229" s="48" t="str">
        <f>VLOOKUP('Cursos Actuales'!$B229,'B.D. (Ocultar)'!$B$4:$M$554,7,FALSE)</f>
        <v>Marketing Digital</v>
      </c>
      <c r="F229" s="48">
        <f>VLOOKUP('Cursos Actuales'!$B229,'B.D. (Ocultar)'!$B$4:$M$554,11,FALSE)</f>
        <v>2021</v>
      </c>
      <c r="G229" s="49" t="str">
        <f>VLOOKUP('Cursos Actuales'!$B229,'B.D. (Ocultar)'!$B$4:$M$888,10,FALSE)</f>
        <v>Sí</v>
      </c>
      <c r="H229" s="49" t="str">
        <f>VLOOKUP('Cursos Actuales'!$B229,'B.D. (Ocultar)'!$B$4:$M$554,9,FALSE)</f>
        <v>2hrs 16mins</v>
      </c>
      <c r="I229" s="50">
        <v>9.4444444444444442E-2</v>
      </c>
      <c r="J229" s="49" t="str">
        <f>VLOOKUP('Cursos Actuales'!$B229,'B.D. (Ocultar)'!$B$4:$M$554,12,FALSE)</f>
        <v>Intermedio</v>
      </c>
      <c r="K229" s="51" t="str">
        <f>LOWER(SUBSTITUTE('Cursos Actuales'!$B229," ",""))</f>
        <v>contentmarketing</v>
      </c>
      <c r="L229" s="52" t="str">
        <f>VLOOKUP(B229,'B.D. (Ocultar)'!$B$4:$N$584,13,FALSE)</f>
        <v>SI</v>
      </c>
      <c r="M229" s="67" t="s">
        <v>16</v>
      </c>
      <c r="N229" s="54"/>
      <c r="O229" s="39"/>
      <c r="P229" s="39"/>
      <c r="Q229" s="39"/>
      <c r="R229" s="39"/>
      <c r="S229" s="39"/>
      <c r="T229" s="39"/>
      <c r="U229" s="39"/>
      <c r="V229" s="39"/>
      <c r="W229" s="39"/>
      <c r="X229" s="39"/>
      <c r="Y229" s="39"/>
      <c r="Z229" s="39"/>
    </row>
    <row r="230" spans="1:26" ht="15.75" customHeight="1">
      <c r="A230" s="46">
        <v>227</v>
      </c>
      <c r="B230" s="60" t="s">
        <v>806</v>
      </c>
      <c r="C230" s="48" t="str">
        <f>VLOOKUP('Cursos Actuales'!$B230,'B.D. (Ocultar)'!$B$4:$M$554,4,FALSE)</f>
        <v>Jumled León</v>
      </c>
      <c r="D230" s="48" t="str">
        <f>VLOOKUP('Cursos Actuales'!$B230,'B.D. (Ocultar)'!$B$4:$M$554,6,FALSE)</f>
        <v>Tecnologia y Digital</v>
      </c>
      <c r="E230" s="48" t="str">
        <f>VLOOKUP('Cursos Actuales'!$B230,'B.D. (Ocultar)'!$B$4:$M$554,7,FALSE)</f>
        <v>Tecnología y Digital</v>
      </c>
      <c r="F230" s="48">
        <f>VLOOKUP('Cursos Actuales'!$B230,'B.D. (Ocultar)'!$B$4:$M$554,11,FALSE)</f>
        <v>2021</v>
      </c>
      <c r="G230" s="49" t="str">
        <f>VLOOKUP('Cursos Actuales'!$B230,'B.D. (Ocultar)'!$B$4:$M$888,10,FALSE)</f>
        <v>Sí</v>
      </c>
      <c r="H230" s="49" t="str">
        <f>VLOOKUP('Cursos Actuales'!$B230,'B.D. (Ocultar)'!$B$4:$M$554,9,FALSE)</f>
        <v>1hr 39mins</v>
      </c>
      <c r="I230" s="50">
        <v>6.8750000000000006E-2</v>
      </c>
      <c r="J230" s="49" t="str">
        <f>VLOOKUP('Cursos Actuales'!$B230,'B.D. (Ocultar)'!$B$4:$M$554,12,FALSE)</f>
        <v>Básico - Intermedio</v>
      </c>
      <c r="K230" s="51" t="str">
        <f>LOWER(SUBSTITUTE('Cursos Actuales'!$B230," ",""))</f>
        <v>businessanalyticsenbigdata</v>
      </c>
      <c r="L230" s="52" t="str">
        <f>VLOOKUP(B230,'B.D. (Ocultar)'!$B$4:$N$584,13,FALSE)</f>
        <v>SI</v>
      </c>
      <c r="M230" s="67" t="s">
        <v>16</v>
      </c>
      <c r="N230" s="61"/>
      <c r="O230" s="39"/>
      <c r="P230" s="39"/>
      <c r="Q230" s="39"/>
      <c r="R230" s="39"/>
      <c r="S230" s="39"/>
      <c r="T230" s="39"/>
      <c r="U230" s="39"/>
      <c r="V230" s="39"/>
      <c r="W230" s="39"/>
      <c r="X230" s="39"/>
      <c r="Y230" s="39"/>
      <c r="Z230" s="39"/>
    </row>
    <row r="231" spans="1:26" ht="15.75" customHeight="1">
      <c r="A231" s="46">
        <v>228</v>
      </c>
      <c r="B231" s="60" t="s">
        <v>805</v>
      </c>
      <c r="C231" s="48" t="str">
        <f>VLOOKUP('Cursos Actuales'!$B231,'B.D. (Ocultar)'!$B$4:$M$554,4,FALSE)</f>
        <v>Valeria Chavez</v>
      </c>
      <c r="D231" s="48" t="str">
        <f>VLOOKUP('Cursos Actuales'!$B231,'B.D. (Ocultar)'!$B$4:$M$554,6,FALSE)</f>
        <v>Fotografía</v>
      </c>
      <c r="E231" s="48" t="str">
        <f>VLOOKUP('Cursos Actuales'!$B231,'B.D. (Ocultar)'!$B$4:$M$554,7,FALSE)</f>
        <v>Fotografía</v>
      </c>
      <c r="F231" s="48">
        <f>VLOOKUP('Cursos Actuales'!$B231,'B.D. (Ocultar)'!$B$4:$M$554,11,FALSE)</f>
        <v>2021</v>
      </c>
      <c r="G231" s="49" t="str">
        <f>VLOOKUP('Cursos Actuales'!$B231,'B.D. (Ocultar)'!$B$4:$M$888,10,FALSE)</f>
        <v>Sí</v>
      </c>
      <c r="H231" s="49" t="str">
        <f>VLOOKUP('Cursos Actuales'!$B231,'B.D. (Ocultar)'!$B$4:$M$554,9,FALSE)</f>
        <v>1hr 11mins</v>
      </c>
      <c r="I231" s="50">
        <v>4.9305555555555554E-2</v>
      </c>
      <c r="J231" s="49" t="str">
        <f>VLOOKUP('Cursos Actuales'!$B231,'B.D. (Ocultar)'!$B$4:$M$554,12,FALSE)</f>
        <v>Intermedio</v>
      </c>
      <c r="K231" s="51" t="str">
        <f>LOWER(SUBSTITUTE('Cursos Actuales'!$B231," ",""))</f>
        <v>fotografíaderetratoconsmartphone</v>
      </c>
      <c r="L231" s="52" t="str">
        <f>VLOOKUP(B231,'B.D. (Ocultar)'!$B$4:$N$584,13,FALSE)</f>
        <v>SI</v>
      </c>
      <c r="M231" s="67" t="s">
        <v>16</v>
      </c>
      <c r="N231" s="54"/>
      <c r="O231" s="39"/>
      <c r="P231" s="39"/>
      <c r="Q231" s="39"/>
      <c r="R231" s="39"/>
      <c r="S231" s="39"/>
      <c r="T231" s="39"/>
      <c r="U231" s="39"/>
      <c r="V231" s="39"/>
      <c r="W231" s="39"/>
      <c r="X231" s="39"/>
      <c r="Y231" s="39"/>
      <c r="Z231" s="39"/>
    </row>
    <row r="232" spans="1:26" ht="15.75" customHeight="1">
      <c r="A232" s="46">
        <v>229</v>
      </c>
      <c r="B232" s="60" t="s">
        <v>802</v>
      </c>
      <c r="C232" s="48" t="str">
        <f>VLOOKUP('Cursos Actuales'!$B232,'B.D. (Ocultar)'!$B$4:$M$554,4,FALSE)</f>
        <v>Jumled León</v>
      </c>
      <c r="D232" s="48" t="str">
        <f>VLOOKUP('Cursos Actuales'!$B232,'B.D. (Ocultar)'!$B$4:$M$554,6,FALSE)</f>
        <v>Tecnologia y Digital</v>
      </c>
      <c r="E232" s="48" t="str">
        <f>VLOOKUP('Cursos Actuales'!$B232,'B.D. (Ocultar)'!$B$4:$M$554,7,FALSE)</f>
        <v>Tecnología y Digital</v>
      </c>
      <c r="F232" s="48">
        <f>VLOOKUP('Cursos Actuales'!$B232,'B.D. (Ocultar)'!$B$4:$M$554,11,FALSE)</f>
        <v>2021</v>
      </c>
      <c r="G232" s="49" t="str">
        <f>VLOOKUP('Cursos Actuales'!$B232,'B.D. (Ocultar)'!$B$4:$M$888,10,FALSE)</f>
        <v>Sí</v>
      </c>
      <c r="H232" s="49" t="str">
        <f>VLOOKUP('Cursos Actuales'!$B232,'B.D. (Ocultar)'!$B$4:$M$554,9,FALSE)</f>
        <v>1hr 50min</v>
      </c>
      <c r="I232" s="50">
        <v>7.6388888888888895E-2</v>
      </c>
      <c r="J232" s="49" t="str">
        <f>VLOOKUP('Cursos Actuales'!$B232,'B.D. (Ocultar)'!$B$4:$M$554,12,FALSE)</f>
        <v>Básico - Intermedio</v>
      </c>
      <c r="K232" s="51" t="str">
        <f>LOWER(SUBSTITUTE('Cursos Actuales'!$B232," ",""))</f>
        <v>bigdatafundamentals</v>
      </c>
      <c r="L232" s="52" t="str">
        <f>VLOOKUP(B232,'B.D. (Ocultar)'!$B$4:$N$584,13,FALSE)</f>
        <v>SI</v>
      </c>
      <c r="M232" s="67" t="s">
        <v>16</v>
      </c>
      <c r="N232" s="61"/>
      <c r="O232" s="39"/>
      <c r="P232" s="39"/>
      <c r="Q232" s="39"/>
      <c r="R232" s="39"/>
      <c r="S232" s="39"/>
      <c r="T232" s="39"/>
      <c r="U232" s="39"/>
      <c r="V232" s="39"/>
      <c r="W232" s="39"/>
      <c r="X232" s="39"/>
      <c r="Y232" s="39"/>
      <c r="Z232" s="39"/>
    </row>
    <row r="233" spans="1:26" ht="15.75" customHeight="1">
      <c r="A233" s="46">
        <v>230</v>
      </c>
      <c r="B233" s="60" t="s">
        <v>800</v>
      </c>
      <c r="C233" s="48" t="str">
        <f>VLOOKUP('Cursos Actuales'!$B233,'B.D. (Ocultar)'!$B$4:$M$554,4,FALSE)</f>
        <v>Valeria Chavez</v>
      </c>
      <c r="D233" s="48" t="str">
        <f>VLOOKUP('Cursos Actuales'!$B233,'B.D. (Ocultar)'!$B$4:$M$554,6,FALSE)</f>
        <v>Fotografía</v>
      </c>
      <c r="E233" s="48" t="str">
        <f>VLOOKUP('Cursos Actuales'!$B233,'B.D. (Ocultar)'!$B$4:$M$554,7,FALSE)</f>
        <v>Fotografía</v>
      </c>
      <c r="F233" s="48">
        <f>VLOOKUP('Cursos Actuales'!$B233,'B.D. (Ocultar)'!$B$4:$M$554,11,FALSE)</f>
        <v>2021</v>
      </c>
      <c r="G233" s="49" t="str">
        <f>VLOOKUP('Cursos Actuales'!$B233,'B.D. (Ocultar)'!$B$4:$M$888,10,FALSE)</f>
        <v>Sí</v>
      </c>
      <c r="H233" s="49" t="str">
        <f>VLOOKUP('Cursos Actuales'!$B233,'B.D. (Ocultar)'!$B$4:$M$554,9,FALSE)</f>
        <v>1hr 8min</v>
      </c>
      <c r="I233" s="50">
        <v>4.7222222222222221E-2</v>
      </c>
      <c r="J233" s="49" t="str">
        <f>VLOOKUP('Cursos Actuales'!$B233,'B.D. (Ocultar)'!$B$4:$M$554,12,FALSE)</f>
        <v>Intermedio</v>
      </c>
      <c r="K233" s="51" t="str">
        <f>LOWER(SUBSTITUTE('Cursos Actuales'!$B233," ",""))</f>
        <v>fotografíaconsmartphoneparaemprendedores</v>
      </c>
      <c r="L233" s="52" t="str">
        <f>VLOOKUP(B233,'B.D. (Ocultar)'!$B$4:$N$584,13,FALSE)</f>
        <v>SI</v>
      </c>
      <c r="M233" s="67" t="s">
        <v>16</v>
      </c>
      <c r="N233" s="54"/>
      <c r="O233" s="39"/>
      <c r="P233" s="39"/>
      <c r="Q233" s="39"/>
      <c r="R233" s="39"/>
      <c r="S233" s="39"/>
      <c r="T233" s="39"/>
      <c r="U233" s="39"/>
      <c r="V233" s="39"/>
      <c r="W233" s="39"/>
      <c r="X233" s="39"/>
      <c r="Y233" s="39"/>
      <c r="Z233" s="39"/>
    </row>
    <row r="234" spans="1:26" ht="15.75" customHeight="1">
      <c r="A234" s="46">
        <v>231</v>
      </c>
      <c r="B234" s="60" t="s">
        <v>798</v>
      </c>
      <c r="C234" s="48" t="str">
        <f>VLOOKUP('Cursos Actuales'!$B234,'B.D. (Ocultar)'!$B$4:$M$554,4,FALSE)</f>
        <v>José Oropeza</v>
      </c>
      <c r="D234" s="48" t="str">
        <f>VLOOKUP('Cursos Actuales'!$B234,'B.D. (Ocultar)'!$B$4:$M$554,6,FALSE)</f>
        <v>Marketing</v>
      </c>
      <c r="E234" s="48" t="str">
        <f>VLOOKUP('Cursos Actuales'!$B234,'B.D. (Ocultar)'!$B$4:$M$554,7,FALSE)</f>
        <v>Marketing Digital</v>
      </c>
      <c r="F234" s="48">
        <f>VLOOKUP('Cursos Actuales'!$B234,'B.D. (Ocultar)'!$B$4:$M$554,11,FALSE)</f>
        <v>2021</v>
      </c>
      <c r="G234" s="49" t="str">
        <f>VLOOKUP('Cursos Actuales'!$B234,'B.D. (Ocultar)'!$B$4:$M$888,10,FALSE)</f>
        <v>Sí</v>
      </c>
      <c r="H234" s="49" t="str">
        <f>VLOOKUP('Cursos Actuales'!$B234,'B.D. (Ocultar)'!$B$4:$M$554,9,FALSE)</f>
        <v>45min</v>
      </c>
      <c r="I234" s="50">
        <v>3.125E-2</v>
      </c>
      <c r="J234" s="49" t="str">
        <f>VLOOKUP('Cursos Actuales'!$B234,'B.D. (Ocultar)'!$B$4:$M$554,12,FALSE)</f>
        <v>Intermedio</v>
      </c>
      <c r="K234" s="51" t="str">
        <f>LOWER(SUBSTITUTE('Cursos Actuales'!$B234," ",""))</f>
        <v>gestióndemarcaparaemprendimientosnuevosynotannuevos</v>
      </c>
      <c r="L234" s="52" t="str">
        <f>VLOOKUP(B234,'B.D. (Ocultar)'!$B$4:$N$584,13,FALSE)</f>
        <v>SI</v>
      </c>
      <c r="M234" s="67" t="s">
        <v>16</v>
      </c>
      <c r="N234" s="54"/>
      <c r="O234" s="39"/>
      <c r="P234" s="39"/>
      <c r="Q234" s="39"/>
      <c r="R234" s="39"/>
      <c r="S234" s="39"/>
      <c r="T234" s="39"/>
      <c r="U234" s="39"/>
      <c r="V234" s="39"/>
      <c r="W234" s="39"/>
      <c r="X234" s="39"/>
      <c r="Y234" s="39"/>
      <c r="Z234" s="39"/>
    </row>
    <row r="235" spans="1:26" ht="15.75" customHeight="1">
      <c r="A235" s="46">
        <v>232</v>
      </c>
      <c r="B235" s="60" t="s">
        <v>797</v>
      </c>
      <c r="C235" s="48" t="str">
        <f>VLOOKUP('Cursos Actuales'!$B235,'B.D. (Ocultar)'!$B$4:$M$554,4,FALSE)</f>
        <v>Marco Antonio Pareja</v>
      </c>
      <c r="D235" s="48" t="str">
        <f>VLOOKUP('Cursos Actuales'!$B235,'B.D. (Ocultar)'!$B$4:$M$554,6,FALSE)</f>
        <v>Desarrollo Personal</v>
      </c>
      <c r="E235" s="48" t="str">
        <f>VLOOKUP('Cursos Actuales'!$B235,'B.D. (Ocultar)'!$B$4:$M$554,7,FALSE)</f>
        <v>Comunicación</v>
      </c>
      <c r="F235" s="48">
        <f>VLOOKUP('Cursos Actuales'!$B235,'B.D. (Ocultar)'!$B$4:$M$554,11,FALSE)</f>
        <v>2021</v>
      </c>
      <c r="G235" s="49" t="str">
        <f>VLOOKUP('Cursos Actuales'!$B235,'B.D. (Ocultar)'!$B$4:$M$888,10,FALSE)</f>
        <v>Sí</v>
      </c>
      <c r="H235" s="49" t="str">
        <f>VLOOKUP('Cursos Actuales'!$B235,'B.D. (Ocultar)'!$B$4:$M$554,9,FALSE)</f>
        <v>1hr 25min</v>
      </c>
      <c r="I235" s="50">
        <v>5.9027777777777776E-2</v>
      </c>
      <c r="J235" s="49" t="str">
        <f>VLOOKUP('Cursos Actuales'!$B235,'B.D. (Ocultar)'!$B$4:$M$554,12,FALSE)</f>
        <v>Intermedio</v>
      </c>
      <c r="K235" s="51" t="str">
        <f>LOWER(SUBSTITUTE('Cursos Actuales'!$B235," ",""))</f>
        <v>pnlparaprincipiantes</v>
      </c>
      <c r="L235" s="52" t="str">
        <f>VLOOKUP(B235,'B.D. (Ocultar)'!$B$4:$N$584,13,FALSE)</f>
        <v>SI</v>
      </c>
      <c r="M235" s="67" t="s">
        <v>16</v>
      </c>
      <c r="N235" s="54"/>
      <c r="O235" s="39"/>
      <c r="P235" s="39"/>
      <c r="Q235" s="39"/>
      <c r="R235" s="39"/>
      <c r="S235" s="39"/>
      <c r="T235" s="39"/>
      <c r="U235" s="39"/>
      <c r="V235" s="39"/>
      <c r="W235" s="39"/>
      <c r="X235" s="39"/>
      <c r="Y235" s="39"/>
      <c r="Z235" s="39"/>
    </row>
    <row r="236" spans="1:26" ht="15.75" customHeight="1">
      <c r="A236" s="46">
        <v>233</v>
      </c>
      <c r="B236" s="60" t="s">
        <v>792</v>
      </c>
      <c r="C236" s="48" t="str">
        <f>VLOOKUP('Cursos Actuales'!$B236,'B.D. (Ocultar)'!$B$4:$M$554,4,FALSE)</f>
        <v>Marcela Lovat</v>
      </c>
      <c r="D236" s="48" t="str">
        <f>VLOOKUP('Cursos Actuales'!$B236,'B.D. (Ocultar)'!$B$4:$M$554,6,FALSE)</f>
        <v>Recursos humanos</v>
      </c>
      <c r="E236" s="48" t="str">
        <f>VLOOKUP('Cursos Actuales'!$B236,'B.D. (Ocultar)'!$B$4:$M$554,7,FALSE)</f>
        <v>RRHH Soft</v>
      </c>
      <c r="F236" s="48">
        <f>VLOOKUP('Cursos Actuales'!$B236,'B.D. (Ocultar)'!$B$4:$M$554,11,FALSE)</f>
        <v>2021</v>
      </c>
      <c r="G236" s="49" t="str">
        <f>VLOOKUP('Cursos Actuales'!$B236,'B.D. (Ocultar)'!$B$4:$M$888,10,FALSE)</f>
        <v>Sí</v>
      </c>
      <c r="H236" s="49" t="str">
        <f>VLOOKUP('Cursos Actuales'!$B236,'B.D. (Ocultar)'!$B$4:$M$554,9,FALSE)</f>
        <v>51mins</v>
      </c>
      <c r="I236" s="50">
        <v>3.5416666666666666E-2</v>
      </c>
      <c r="J236" s="49" t="str">
        <f>VLOOKUP('Cursos Actuales'!$B236,'B.D. (Ocultar)'!$B$4:$M$554,12,FALSE)</f>
        <v>Intermedio</v>
      </c>
      <c r="K236" s="51" t="str">
        <f>LOWER(SUBSTITUTE('Cursos Actuales'!$B236," ",""))</f>
        <v>cambiandoelmundoatravésdelainclusión</v>
      </c>
      <c r="L236" s="52" t="str">
        <f>VLOOKUP(B236,'B.D. (Ocultar)'!$B$4:$N$584,13,FALSE)</f>
        <v>SI</v>
      </c>
      <c r="M236" s="67" t="s">
        <v>16</v>
      </c>
      <c r="N236" s="54"/>
      <c r="O236" s="39"/>
      <c r="P236" s="39"/>
      <c r="Q236" s="39"/>
      <c r="R236" s="39"/>
      <c r="S236" s="39"/>
      <c r="T236" s="39"/>
      <c r="U236" s="39"/>
      <c r="V236" s="39"/>
      <c r="W236" s="39"/>
      <c r="X236" s="39"/>
      <c r="Y236" s="39"/>
      <c r="Z236" s="39"/>
    </row>
    <row r="237" spans="1:26" ht="15.75" customHeight="1">
      <c r="A237" s="46">
        <v>234</v>
      </c>
      <c r="B237" s="60" t="s">
        <v>789</v>
      </c>
      <c r="C237" s="48" t="str">
        <f>VLOOKUP('Cursos Actuales'!$B237,'B.D. (Ocultar)'!$B$4:$M$554,4,FALSE)</f>
        <v>Ismael Valencia</v>
      </c>
      <c r="D237" s="48" t="str">
        <f>VLOOKUP('Cursos Actuales'!$B237,'B.D. (Ocultar)'!$B$4:$M$554,6,FALSE)</f>
        <v>Negocios</v>
      </c>
      <c r="E237" s="48" t="str">
        <f>VLOOKUP('Cursos Actuales'!$B237,'B.D. (Ocultar)'!$B$4:$M$554,7,FALSE)</f>
        <v>Emprendimiento</v>
      </c>
      <c r="F237" s="48">
        <f>VLOOKUP('Cursos Actuales'!$B237,'B.D. (Ocultar)'!$B$4:$M$554,11,FALSE)</f>
        <v>2021</v>
      </c>
      <c r="G237" s="49" t="str">
        <f>VLOOKUP('Cursos Actuales'!$B237,'B.D. (Ocultar)'!$B$4:$M$888,10,FALSE)</f>
        <v>Sí</v>
      </c>
      <c r="H237" s="49" t="str">
        <f>VLOOKUP('Cursos Actuales'!$B237,'B.D. (Ocultar)'!$B$4:$M$554,9,FALSE)</f>
        <v>2hrs</v>
      </c>
      <c r="I237" s="50">
        <v>8.3333333333333329E-2</v>
      </c>
      <c r="J237" s="49" t="str">
        <f>VLOOKUP('Cursos Actuales'!$B237,'B.D. (Ocultar)'!$B$4:$M$554,12,FALSE)</f>
        <v>Intermedio</v>
      </c>
      <c r="K237" s="51" t="str">
        <f>LOWER(SUBSTITUTE('Cursos Actuales'!$B237," ",""))</f>
        <v>gestióndetesorería</v>
      </c>
      <c r="L237" s="52" t="str">
        <f>VLOOKUP(B237,'B.D. (Ocultar)'!$B$4:$N$584,13,FALSE)</f>
        <v>SI</v>
      </c>
      <c r="M237" s="67" t="s">
        <v>16</v>
      </c>
      <c r="N237" s="54"/>
      <c r="O237" s="39"/>
      <c r="P237" s="39"/>
      <c r="Q237" s="39"/>
      <c r="R237" s="39"/>
      <c r="S237" s="39"/>
      <c r="T237" s="39"/>
      <c r="U237" s="39"/>
      <c r="V237" s="39"/>
      <c r="W237" s="39"/>
      <c r="X237" s="39"/>
      <c r="Y237" s="39"/>
      <c r="Z237" s="39"/>
    </row>
    <row r="238" spans="1:26" ht="15.75" customHeight="1">
      <c r="A238" s="46">
        <v>235</v>
      </c>
      <c r="B238" s="60" t="s">
        <v>788</v>
      </c>
      <c r="C238" s="48" t="str">
        <f>VLOOKUP('Cursos Actuales'!$B238,'B.D. (Ocultar)'!$B$4:$M$554,4,FALSE)</f>
        <v>Julio Chirinos</v>
      </c>
      <c r="D238" s="48" t="str">
        <f>VLOOKUP('Cursos Actuales'!$B238,'B.D. (Ocultar)'!$B$4:$M$554,6,FALSE)</f>
        <v>Recursos humanos</v>
      </c>
      <c r="E238" s="48" t="str">
        <f>VLOOKUP('Cursos Actuales'!$B238,'B.D. (Ocultar)'!$B$4:$M$554,7,FALSE)</f>
        <v>RRHH Soft</v>
      </c>
      <c r="F238" s="48">
        <f>VLOOKUP('Cursos Actuales'!$B238,'B.D. (Ocultar)'!$B$4:$M$554,11,FALSE)</f>
        <v>2021</v>
      </c>
      <c r="G238" s="49" t="str">
        <f>VLOOKUP('Cursos Actuales'!$B238,'B.D. (Ocultar)'!$B$4:$M$888,10,FALSE)</f>
        <v>Sí</v>
      </c>
      <c r="H238" s="49" t="str">
        <f>VLOOKUP('Cursos Actuales'!$B238,'B.D. (Ocultar)'!$B$4:$M$554,9,FALSE)</f>
        <v>1hr 7mins</v>
      </c>
      <c r="I238" s="50">
        <v>4.6527777777777779E-2</v>
      </c>
      <c r="J238" s="49" t="str">
        <f>VLOOKUP('Cursos Actuales'!$B238,'B.D. (Ocultar)'!$B$4:$M$554,12,FALSE)</f>
        <v>Intermedio</v>
      </c>
      <c r="K238" s="51" t="str">
        <f>LOWER(SUBSTITUTE('Cursos Actuales'!$B238," ",""))</f>
        <v>endobranding</v>
      </c>
      <c r="L238" s="52" t="str">
        <f>VLOOKUP(B238,'B.D. (Ocultar)'!$B$4:$N$584,13,FALSE)</f>
        <v>SI</v>
      </c>
      <c r="M238" s="67" t="s">
        <v>16</v>
      </c>
      <c r="N238" s="54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/>
      <c r="Z238" s="39"/>
    </row>
    <row r="239" spans="1:26" ht="15.75" customHeight="1">
      <c r="A239" s="46">
        <v>236</v>
      </c>
      <c r="B239" s="60" t="s">
        <v>786</v>
      </c>
      <c r="C239" s="48" t="str">
        <f>VLOOKUP('Cursos Actuales'!$B239,'B.D. (Ocultar)'!$B$4:$M$554,4,FALSE)</f>
        <v>Marco Antonio Pareja</v>
      </c>
      <c r="D239" s="48" t="str">
        <f>VLOOKUP('Cursos Actuales'!$B239,'B.D. (Ocultar)'!$B$4:$M$554,6,FALSE)</f>
        <v>Desarrollo Personal</v>
      </c>
      <c r="E239" s="48" t="str">
        <f>VLOOKUP('Cursos Actuales'!$B239,'B.D. (Ocultar)'!$B$4:$M$554,7,FALSE)</f>
        <v>Comunicación</v>
      </c>
      <c r="F239" s="48">
        <f>VLOOKUP('Cursos Actuales'!$B239,'B.D. (Ocultar)'!$B$4:$M$554,11,FALSE)</f>
        <v>2021</v>
      </c>
      <c r="G239" s="49" t="str">
        <f>VLOOKUP('Cursos Actuales'!$B239,'B.D. (Ocultar)'!$B$4:$M$888,10,FALSE)</f>
        <v>Sí</v>
      </c>
      <c r="H239" s="49" t="str">
        <f>VLOOKUP('Cursos Actuales'!$B239,'B.D. (Ocultar)'!$B$4:$M$554,9,FALSE)</f>
        <v>59mins</v>
      </c>
      <c r="I239" s="50">
        <v>4.0972222222222222E-2</v>
      </c>
      <c r="J239" s="49" t="str">
        <f>VLOOKUP('Cursos Actuales'!$B239,'B.D. (Ocultar)'!$B$4:$M$554,12,FALSE)</f>
        <v>Intermedio</v>
      </c>
      <c r="K239" s="51" t="str">
        <f>LOWER(SUBSTITUTE('Cursos Actuales'!$B239," ",""))</f>
        <v>pnl:larelaciónconlosdemás</v>
      </c>
      <c r="L239" s="52" t="str">
        <f>VLOOKUP(B239,'B.D. (Ocultar)'!$B$4:$N$584,13,FALSE)</f>
        <v>SI</v>
      </c>
      <c r="M239" s="67" t="s">
        <v>16</v>
      </c>
      <c r="N239" s="54"/>
      <c r="O239" s="39"/>
      <c r="P239" s="39"/>
      <c r="Q239" s="39"/>
      <c r="R239" s="39"/>
      <c r="S239" s="39"/>
      <c r="T239" s="39"/>
      <c r="U239" s="39"/>
      <c r="V239" s="39"/>
      <c r="W239" s="39"/>
      <c r="X239" s="39"/>
      <c r="Y239" s="39"/>
      <c r="Z239" s="39"/>
    </row>
    <row r="240" spans="1:26" ht="15.75" customHeight="1">
      <c r="A240" s="46">
        <v>237</v>
      </c>
      <c r="B240" s="60" t="s">
        <v>783</v>
      </c>
      <c r="C240" s="48" t="str">
        <f>VLOOKUP('Cursos Actuales'!$B240,'B.D. (Ocultar)'!$B$4:$M$554,4,FALSE)</f>
        <v>Salvador Díaz de la Cerda</v>
      </c>
      <c r="D240" s="48" t="str">
        <f>VLOOKUP('Cursos Actuales'!$B240,'B.D. (Ocultar)'!$B$4:$M$554,6,FALSE)</f>
        <v>Negocios</v>
      </c>
      <c r="E240" s="48" t="str">
        <f>VLOOKUP('Cursos Actuales'!$B240,'B.D. (Ocultar)'!$B$4:$M$554,7,FALSE)</f>
        <v>Gestión Comercial</v>
      </c>
      <c r="F240" s="48">
        <f>VLOOKUP('Cursos Actuales'!$B240,'B.D. (Ocultar)'!$B$4:$M$554,11,FALSE)</f>
        <v>2021</v>
      </c>
      <c r="G240" s="49" t="str">
        <f>VLOOKUP('Cursos Actuales'!$B240,'B.D. (Ocultar)'!$B$4:$M$888,10,FALSE)</f>
        <v>Sí</v>
      </c>
      <c r="H240" s="49" t="str">
        <f>VLOOKUP('Cursos Actuales'!$B240,'B.D. (Ocultar)'!$B$4:$M$554,9,FALSE)</f>
        <v>2hrs 47mins</v>
      </c>
      <c r="I240" s="50">
        <v>0.11597222222222223</v>
      </c>
      <c r="J240" s="49" t="str">
        <f>VLOOKUP('Cursos Actuales'!$B240,'B.D. (Ocultar)'!$B$4:$M$554,12,FALSE)</f>
        <v>Intermedio</v>
      </c>
      <c r="K240" s="51" t="str">
        <f>LOWER(SUBSTITUTE('Cursos Actuales'!$B240," ",""))</f>
        <v>cómomantenerlalealtaddetusclientes</v>
      </c>
      <c r="L240" s="52" t="str">
        <f>VLOOKUP(B240,'B.D. (Ocultar)'!$B$4:$N$584,13,FALSE)</f>
        <v>SI</v>
      </c>
      <c r="M240" s="67" t="s">
        <v>16</v>
      </c>
      <c r="N240" s="54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/>
      <c r="Z240" s="39"/>
    </row>
    <row r="241" spans="1:26" ht="15.75" customHeight="1">
      <c r="A241" s="46">
        <v>238</v>
      </c>
      <c r="B241" s="60" t="s">
        <v>780</v>
      </c>
      <c r="C241" s="48" t="str">
        <f>VLOOKUP('Cursos Actuales'!$B241,'B.D. (Ocultar)'!$B$4:$M$554,4,FALSE)</f>
        <v>Roberto Mogollón</v>
      </c>
      <c r="D241" s="48" t="str">
        <f>VLOOKUP('Cursos Actuales'!$B241,'B.D. (Ocultar)'!$B$4:$M$554,6,FALSE)</f>
        <v>Recursos humanos</v>
      </c>
      <c r="E241" s="48" t="str">
        <f>VLOOKUP('Cursos Actuales'!$B241,'B.D. (Ocultar)'!$B$4:$M$554,7,FALSE)</f>
        <v>RRHH Soft</v>
      </c>
      <c r="F241" s="48">
        <f>VLOOKUP('Cursos Actuales'!$B241,'B.D. (Ocultar)'!$B$4:$M$554,11,FALSE)</f>
        <v>2021</v>
      </c>
      <c r="G241" s="49" t="str">
        <f>VLOOKUP('Cursos Actuales'!$B241,'B.D. (Ocultar)'!$B$4:$M$888,10,FALSE)</f>
        <v>Sí</v>
      </c>
      <c r="H241" s="49" t="str">
        <f>VLOOKUP('Cursos Actuales'!$B241,'B.D. (Ocultar)'!$B$4:$M$554,9,FALSE)</f>
        <v>2hrs 3mins</v>
      </c>
      <c r="I241" s="50">
        <v>8.5416666666666669E-2</v>
      </c>
      <c r="J241" s="49" t="str">
        <f>VLOOKUP('Cursos Actuales'!$B241,'B.D. (Ocultar)'!$B$4:$M$554,12,FALSE)</f>
        <v>Intermedio</v>
      </c>
      <c r="K241" s="51" t="str">
        <f>LOWER(SUBSTITUTE('Cursos Actuales'!$B241," ",""))</f>
        <v>changemanagement</v>
      </c>
      <c r="L241" s="52" t="str">
        <f>VLOOKUP(B241,'B.D. (Ocultar)'!$B$4:$N$584,13,FALSE)</f>
        <v>SI</v>
      </c>
      <c r="M241" s="67" t="s">
        <v>16</v>
      </c>
      <c r="N241" s="54"/>
      <c r="O241" s="39"/>
      <c r="P241" s="39"/>
      <c r="Q241" s="39"/>
      <c r="R241" s="39"/>
      <c r="S241" s="39"/>
      <c r="T241" s="39"/>
      <c r="U241" s="39"/>
      <c r="V241" s="39"/>
      <c r="W241" s="39"/>
      <c r="X241" s="39"/>
      <c r="Y241" s="39"/>
      <c r="Z241" s="39"/>
    </row>
    <row r="242" spans="1:26" ht="15.75" customHeight="1">
      <c r="A242" s="46">
        <v>239</v>
      </c>
      <c r="B242" s="60" t="s">
        <v>778</v>
      </c>
      <c r="C242" s="48" t="str">
        <f>VLOOKUP('Cursos Actuales'!$B242,'B.D. (Ocultar)'!$B$4:$M$554,4,FALSE)</f>
        <v>Mónica Madueño</v>
      </c>
      <c r="D242" s="48" t="str">
        <f>VLOOKUP('Cursos Actuales'!$B242,'B.D. (Ocultar)'!$B$4:$M$554,6,FALSE)</f>
        <v>Desarrollo Personal</v>
      </c>
      <c r="E242" s="48" t="str">
        <f>VLOOKUP('Cursos Actuales'!$B242,'B.D. (Ocultar)'!$B$4:$M$554,7,FALSE)</f>
        <v>Comunicación</v>
      </c>
      <c r="F242" s="48">
        <f>VLOOKUP('Cursos Actuales'!$B242,'B.D. (Ocultar)'!$B$4:$M$554,11,FALSE)</f>
        <v>2021</v>
      </c>
      <c r="G242" s="49" t="str">
        <f>VLOOKUP('Cursos Actuales'!$B242,'B.D. (Ocultar)'!$B$4:$M$888,10,FALSE)</f>
        <v>Sí</v>
      </c>
      <c r="H242" s="49" t="str">
        <f>VLOOKUP('Cursos Actuales'!$B242,'B.D. (Ocultar)'!$B$4:$M$554,9,FALSE)</f>
        <v>1hr 51mins</v>
      </c>
      <c r="I242" s="50">
        <v>7.7083333333333337E-2</v>
      </c>
      <c r="J242" s="49" t="str">
        <f>VLOOKUP('Cursos Actuales'!$B242,'B.D. (Ocultar)'!$B$4:$M$554,12,FALSE)</f>
        <v>Intermedio</v>
      </c>
      <c r="K242" s="51" t="str">
        <f>LOWER(SUBSTITUTE('Cursos Actuales'!$B242," ",""))</f>
        <v>cómosermásempático</v>
      </c>
      <c r="L242" s="52" t="str">
        <f>VLOOKUP(B242,'B.D. (Ocultar)'!$B$4:$N$584,13,FALSE)</f>
        <v>SI</v>
      </c>
      <c r="M242" s="67" t="s">
        <v>16</v>
      </c>
      <c r="N242" s="54"/>
      <c r="O242" s="39"/>
      <c r="P242" s="39"/>
      <c r="Q242" s="39"/>
      <c r="R242" s="39"/>
      <c r="S242" s="39"/>
      <c r="T242" s="39"/>
      <c r="U242" s="39"/>
      <c r="V242" s="39"/>
      <c r="W242" s="39"/>
      <c r="X242" s="39"/>
      <c r="Y242" s="39"/>
      <c r="Z242" s="39"/>
    </row>
    <row r="243" spans="1:26" ht="15.75" customHeight="1">
      <c r="A243" s="46">
        <v>240</v>
      </c>
      <c r="B243" s="60" t="s">
        <v>776</v>
      </c>
      <c r="C243" s="48" t="str">
        <f>VLOOKUP('Cursos Actuales'!$B243,'B.D. (Ocultar)'!$B$4:$M$554,4,FALSE)</f>
        <v>Julio Chirinos</v>
      </c>
      <c r="D243" s="48" t="str">
        <f>VLOOKUP('Cursos Actuales'!$B243,'B.D. (Ocultar)'!$B$4:$M$554,6,FALSE)</f>
        <v>Recursos humanos</v>
      </c>
      <c r="E243" s="48" t="str">
        <f>VLOOKUP('Cursos Actuales'!$B243,'B.D. (Ocultar)'!$B$4:$M$554,7,FALSE)</f>
        <v>RRHH Soft</v>
      </c>
      <c r="F243" s="48">
        <f>VLOOKUP('Cursos Actuales'!$B243,'B.D. (Ocultar)'!$B$4:$M$554,11,FALSE)</f>
        <v>2021</v>
      </c>
      <c r="G243" s="49" t="str">
        <f>VLOOKUP('Cursos Actuales'!$B243,'B.D. (Ocultar)'!$B$4:$M$888,10,FALSE)</f>
        <v>Sí</v>
      </c>
      <c r="H243" s="49" t="str">
        <f>VLOOKUP('Cursos Actuales'!$B243,'B.D. (Ocultar)'!$B$4:$M$554,9,FALSE)</f>
        <v>1hr 34mins</v>
      </c>
      <c r="I243" s="50">
        <v>6.5277777777777782E-2</v>
      </c>
      <c r="J243" s="49" t="str">
        <f>VLOOKUP('Cursos Actuales'!$B243,'B.D. (Ocultar)'!$B$4:$M$554,12,FALSE)</f>
        <v>Básico</v>
      </c>
      <c r="K243" s="51" t="str">
        <f>LOWER(SUBSTITUTE('Cursos Actuales'!$B243," ",""))</f>
        <v>fundamentosdelendomarketing</v>
      </c>
      <c r="L243" s="52" t="str">
        <f>VLOOKUP(B243,'B.D. (Ocultar)'!$B$4:$N$584,13,FALSE)</f>
        <v>SI</v>
      </c>
      <c r="M243" s="67" t="s">
        <v>16</v>
      </c>
      <c r="N243" s="61"/>
      <c r="O243" s="39"/>
      <c r="P243" s="39"/>
      <c r="Q243" s="39"/>
      <c r="R243" s="39"/>
      <c r="S243" s="39"/>
      <c r="T243" s="39"/>
      <c r="U243" s="39"/>
      <c r="V243" s="39"/>
      <c r="W243" s="39"/>
      <c r="X243" s="39"/>
      <c r="Y243" s="39"/>
      <c r="Z243" s="39"/>
    </row>
    <row r="244" spans="1:26" ht="15.75" customHeight="1">
      <c r="A244" s="46">
        <v>241</v>
      </c>
      <c r="B244" s="60" t="s">
        <v>773</v>
      </c>
      <c r="C244" s="48" t="str">
        <f>VLOOKUP('Cursos Actuales'!$B244,'B.D. (Ocultar)'!$B$4:$M$554,4,FALSE)</f>
        <v>Luis Fernando González Espinoza</v>
      </c>
      <c r="D244" s="48" t="str">
        <f>VLOOKUP('Cursos Actuales'!$B244,'B.D. (Ocultar)'!$B$4:$M$554,6,FALSE)</f>
        <v>Negocios</v>
      </c>
      <c r="E244" s="48" t="str">
        <f>VLOOKUP('Cursos Actuales'!$B244,'B.D. (Ocultar)'!$B$4:$M$554,7,FALSE)</f>
        <v>Gestión Comercial</v>
      </c>
      <c r="F244" s="48">
        <f>VLOOKUP('Cursos Actuales'!$B244,'B.D. (Ocultar)'!$B$4:$M$554,11,FALSE)</f>
        <v>2021</v>
      </c>
      <c r="G244" s="49" t="str">
        <f>VLOOKUP('Cursos Actuales'!$B244,'B.D. (Ocultar)'!$B$4:$M$888,10,FALSE)</f>
        <v>Sí</v>
      </c>
      <c r="H244" s="49" t="str">
        <f>VLOOKUP('Cursos Actuales'!$B244,'B.D. (Ocultar)'!$B$4:$M$554,9,FALSE)</f>
        <v>2hrs 29mins</v>
      </c>
      <c r="I244" s="50">
        <v>0.10347222222222222</v>
      </c>
      <c r="J244" s="49" t="str">
        <f>VLOOKUP('Cursos Actuales'!$B244,'B.D. (Ocultar)'!$B$4:$M$554,12,FALSE)</f>
        <v>Básico - Intermedio</v>
      </c>
      <c r="K244" s="51" t="str">
        <f>LOWER(SUBSTITUTE('Cursos Actuales'!$B244," ",""))</f>
        <v>gestióndeinventarios</v>
      </c>
      <c r="L244" s="52" t="str">
        <f>VLOOKUP(B244,'B.D. (Ocultar)'!$B$4:$N$584,13,FALSE)</f>
        <v>SI</v>
      </c>
      <c r="M244" s="67" t="s">
        <v>16</v>
      </c>
      <c r="N244" s="61"/>
      <c r="O244" s="39"/>
      <c r="P244" s="39"/>
      <c r="Q244" s="39"/>
      <c r="R244" s="39"/>
      <c r="S244" s="39"/>
      <c r="T244" s="39"/>
      <c r="U244" s="39"/>
      <c r="V244" s="39"/>
      <c r="W244" s="39"/>
      <c r="X244" s="39"/>
      <c r="Y244" s="39"/>
      <c r="Z244" s="39"/>
    </row>
    <row r="245" spans="1:26" ht="15.75" customHeight="1">
      <c r="A245" s="46">
        <v>242</v>
      </c>
      <c r="B245" s="60" t="s">
        <v>771</v>
      </c>
      <c r="C245" s="48" t="str">
        <f>VLOOKUP('Cursos Actuales'!$B245,'B.D. (Ocultar)'!$B$4:$M$554,4,FALSE)</f>
        <v>Miguel Torres</v>
      </c>
      <c r="D245" s="48" t="str">
        <f>VLOOKUP('Cursos Actuales'!$B245,'B.D. (Ocultar)'!$B$4:$M$554,6,FALSE)</f>
        <v>Marketing</v>
      </c>
      <c r="E245" s="48" t="str">
        <f>VLOOKUP('Cursos Actuales'!$B245,'B.D. (Ocultar)'!$B$4:$M$554,7,FALSE)</f>
        <v>Marketing Digital</v>
      </c>
      <c r="F245" s="48">
        <f>VLOOKUP('Cursos Actuales'!$B245,'B.D. (Ocultar)'!$B$4:$M$554,11,FALSE)</f>
        <v>2021</v>
      </c>
      <c r="G245" s="49" t="str">
        <f>VLOOKUP('Cursos Actuales'!$B245,'B.D. (Ocultar)'!$B$4:$M$888,10,FALSE)</f>
        <v>Sí</v>
      </c>
      <c r="H245" s="49" t="str">
        <f>VLOOKUP('Cursos Actuales'!$B245,'B.D. (Ocultar)'!$B$4:$M$554,9,FALSE)</f>
        <v>1hr 16mins</v>
      </c>
      <c r="I245" s="50">
        <v>5.2777777777777778E-2</v>
      </c>
      <c r="J245" s="49" t="str">
        <f>VLOOKUP('Cursos Actuales'!$B245,'B.D. (Ocultar)'!$B$4:$M$554,12,FALSE)</f>
        <v>Intermedio</v>
      </c>
      <c r="K245" s="51" t="str">
        <f>LOWER(SUBSTITUTE('Cursos Actuales'!$B245," ",""))</f>
        <v>lapolisemiadelmarketingysusimplicaciones</v>
      </c>
      <c r="L245" s="52" t="str">
        <f>VLOOKUP(B245,'B.D. (Ocultar)'!$B$4:$N$584,13,FALSE)</f>
        <v>SI</v>
      </c>
      <c r="M245" s="67" t="s">
        <v>16</v>
      </c>
      <c r="N245" s="54"/>
      <c r="O245" s="39"/>
      <c r="P245" s="39"/>
      <c r="Q245" s="39"/>
      <c r="R245" s="39"/>
      <c r="S245" s="39"/>
      <c r="T245" s="39"/>
      <c r="U245" s="39"/>
      <c r="V245" s="39"/>
      <c r="W245" s="39"/>
      <c r="X245" s="39"/>
      <c r="Y245" s="39"/>
      <c r="Z245" s="39"/>
    </row>
    <row r="246" spans="1:26" ht="15.75" customHeight="1">
      <c r="A246" s="46">
        <v>243</v>
      </c>
      <c r="B246" s="60" t="s">
        <v>768</v>
      </c>
      <c r="C246" s="48" t="str">
        <f>VLOOKUP('Cursos Actuales'!$B246,'B.D. (Ocultar)'!$B$4:$M$554,4,FALSE)</f>
        <v>Christian Ketterer</v>
      </c>
      <c r="D246" s="48" t="str">
        <f>VLOOKUP('Cursos Actuales'!$B246,'B.D. (Ocultar)'!$B$4:$M$554,6,FALSE)</f>
        <v>Desarrollo Personal</v>
      </c>
      <c r="E246" s="48" t="str">
        <f>VLOOKUP('Cursos Actuales'!$B246,'B.D. (Ocultar)'!$B$4:$M$554,7,FALSE)</f>
        <v>Liderazgo</v>
      </c>
      <c r="F246" s="48">
        <f>VLOOKUP('Cursos Actuales'!$B246,'B.D. (Ocultar)'!$B$4:$M$554,11,FALSE)</f>
        <v>2021</v>
      </c>
      <c r="G246" s="49" t="str">
        <f>VLOOKUP('Cursos Actuales'!$B246,'B.D. (Ocultar)'!$B$4:$M$888,10,FALSE)</f>
        <v>Sí</v>
      </c>
      <c r="H246" s="49" t="str">
        <f>VLOOKUP('Cursos Actuales'!$B246,'B.D. (Ocultar)'!$B$4:$M$554,9,FALSE)</f>
        <v>2hrs 4mins</v>
      </c>
      <c r="I246" s="50">
        <v>8.611111111111111E-2</v>
      </c>
      <c r="J246" s="49" t="str">
        <f>VLOOKUP('Cursos Actuales'!$B246,'B.D. (Ocultar)'!$B$4:$M$554,12,FALSE)</f>
        <v>Intermedio</v>
      </c>
      <c r="K246" s="51" t="str">
        <f>LOWER(SUBSTITUTE('Cursos Actuales'!$B246," ",""))</f>
        <v>liderarelcambio</v>
      </c>
      <c r="L246" s="52" t="str">
        <f>VLOOKUP(B246,'B.D. (Ocultar)'!$B$4:$N$584,13,FALSE)</f>
        <v>SI</v>
      </c>
      <c r="M246" s="67" t="s">
        <v>16</v>
      </c>
      <c r="N246" s="54"/>
      <c r="O246" s="39"/>
      <c r="P246" s="39"/>
      <c r="Q246" s="39"/>
      <c r="R246" s="39"/>
      <c r="S246" s="39"/>
      <c r="T246" s="39"/>
      <c r="U246" s="39"/>
      <c r="V246" s="39"/>
      <c r="W246" s="39"/>
      <c r="X246" s="39"/>
      <c r="Y246" s="39"/>
      <c r="Z246" s="39"/>
    </row>
    <row r="247" spans="1:26" ht="15.75" customHeight="1">
      <c r="A247" s="46">
        <v>244</v>
      </c>
      <c r="B247" s="58" t="s">
        <v>766</v>
      </c>
      <c r="C247" s="48" t="str">
        <f>VLOOKUP('Cursos Actuales'!$B247,'B.D. (Ocultar)'!$B$4:$M$554,4,FALSE)</f>
        <v>Alejandro López</v>
      </c>
      <c r="D247" s="48" t="str">
        <f>VLOOKUP('Cursos Actuales'!$B247,'B.D. (Ocultar)'!$B$4:$M$554,6,FALSE)</f>
        <v>Recursos humanos</v>
      </c>
      <c r="E247" s="48" t="str">
        <f>VLOOKUP('Cursos Actuales'!$B247,'B.D. (Ocultar)'!$B$4:$M$554,7,FALSE)</f>
        <v>RRHH Soft</v>
      </c>
      <c r="F247" s="48">
        <f>VLOOKUP('Cursos Actuales'!$B247,'B.D. (Ocultar)'!$B$4:$M$554,11,FALSE)</f>
        <v>2021</v>
      </c>
      <c r="G247" s="49" t="str">
        <f>VLOOKUP('Cursos Actuales'!$B247,'B.D. (Ocultar)'!$B$4:$M$888,10,FALSE)</f>
        <v>Sí</v>
      </c>
      <c r="H247" s="49" t="str">
        <f>VLOOKUP('Cursos Actuales'!$B247,'B.D. (Ocultar)'!$B$4:$M$554,9,FALSE)</f>
        <v>1hr 59mins</v>
      </c>
      <c r="I247" s="50">
        <v>8.2638888888888887E-2</v>
      </c>
      <c r="J247" s="49" t="str">
        <f>VLOOKUP('Cursos Actuales'!$B247,'B.D. (Ocultar)'!$B$4:$M$554,12,FALSE)</f>
        <v>Intermedio</v>
      </c>
      <c r="K247" s="51" t="s">
        <v>1619</v>
      </c>
      <c r="L247" s="52" t="str">
        <f>VLOOKUP(B247,'B.D. (Ocultar)'!$B$4:$N$584,13,FALSE)</f>
        <v>SI</v>
      </c>
      <c r="M247" s="67" t="s">
        <v>16</v>
      </c>
      <c r="N247" s="54"/>
      <c r="O247" s="39"/>
      <c r="P247" s="39"/>
      <c r="Q247" s="39"/>
      <c r="R247" s="39"/>
      <c r="S247" s="39"/>
      <c r="T247" s="39"/>
      <c r="U247" s="39"/>
      <c r="V247" s="39"/>
      <c r="W247" s="39"/>
      <c r="X247" s="39"/>
      <c r="Y247" s="39"/>
      <c r="Z247" s="39"/>
    </row>
    <row r="248" spans="1:26" ht="15.75" customHeight="1">
      <c r="A248" s="46">
        <v>245</v>
      </c>
      <c r="B248" s="60" t="s">
        <v>760</v>
      </c>
      <c r="C248" s="48" t="str">
        <f>VLOOKUP('Cursos Actuales'!$B248,'B.D. (Ocultar)'!$B$4:$M$554,4,FALSE)</f>
        <v>Víctor Hugo Sotelo Huamaní</v>
      </c>
      <c r="D248" s="48" t="str">
        <f>VLOOKUP('Cursos Actuales'!$B248,'B.D. (Ocultar)'!$B$4:$M$554,6,FALSE)</f>
        <v>Negocios</v>
      </c>
      <c r="E248" s="48" t="str">
        <f>VLOOKUP('Cursos Actuales'!$B248,'B.D. (Ocultar)'!$B$4:$M$554,7,FALSE)</f>
        <v>Gestión Comercial</v>
      </c>
      <c r="F248" s="48">
        <f>VLOOKUP('Cursos Actuales'!$B248,'B.D. (Ocultar)'!$B$4:$M$554,11,FALSE)</f>
        <v>2021</v>
      </c>
      <c r="G248" s="49" t="str">
        <f>VLOOKUP('Cursos Actuales'!$B248,'B.D. (Ocultar)'!$B$4:$M$888,10,FALSE)</f>
        <v>Sí</v>
      </c>
      <c r="H248" s="49" t="str">
        <f>VLOOKUP('Cursos Actuales'!$B248,'B.D. (Ocultar)'!$B$4:$M$554,9,FALSE)</f>
        <v>1hr 53mins</v>
      </c>
      <c r="I248" s="50">
        <v>7.8472222222222221E-2</v>
      </c>
      <c r="J248" s="49" t="str">
        <f>VLOOKUP('Cursos Actuales'!$B248,'B.D. (Ocultar)'!$B$4:$M$554,12,FALSE)</f>
        <v>Básico - Intermedio</v>
      </c>
      <c r="K248" s="51" t="s">
        <v>1620</v>
      </c>
      <c r="L248" s="52" t="str">
        <f>VLOOKUP(B248,'B.D. (Ocultar)'!$B$4:$N$584,13,FALSE)</f>
        <v>SI</v>
      </c>
      <c r="M248" s="67" t="s">
        <v>16</v>
      </c>
      <c r="N248" s="61"/>
      <c r="O248" s="39"/>
      <c r="P248" s="39"/>
      <c r="Q248" s="39"/>
      <c r="R248" s="39"/>
      <c r="S248" s="39"/>
      <c r="T248" s="39"/>
      <c r="U248" s="39"/>
      <c r="V248" s="39"/>
      <c r="W248" s="39"/>
      <c r="X248" s="39"/>
      <c r="Y248" s="39"/>
      <c r="Z248" s="39"/>
    </row>
    <row r="249" spans="1:26" ht="15.75" customHeight="1">
      <c r="A249" s="46">
        <v>246</v>
      </c>
      <c r="B249" s="60" t="s">
        <v>758</v>
      </c>
      <c r="C249" s="48" t="str">
        <f>VLOOKUP('Cursos Actuales'!$B249,'B.D. (Ocultar)'!$B$4:$M$554,4,FALSE)</f>
        <v>Víctor Salazar Bell-Taylor</v>
      </c>
      <c r="D249" s="48" t="str">
        <f>VLOOKUP('Cursos Actuales'!$B249,'B.D. (Ocultar)'!$B$4:$M$554,6,FALSE)</f>
        <v>Negocios</v>
      </c>
      <c r="E249" s="48" t="str">
        <f>VLOOKUP('Cursos Actuales'!$B249,'B.D. (Ocultar)'!$B$4:$M$554,7,FALSE)</f>
        <v>Emprendimiento</v>
      </c>
      <c r="F249" s="48">
        <f>VLOOKUP('Cursos Actuales'!$B249,'B.D. (Ocultar)'!$B$4:$M$554,11,FALSE)</f>
        <v>2021</v>
      </c>
      <c r="G249" s="49" t="str">
        <f>VLOOKUP('Cursos Actuales'!$B249,'B.D. (Ocultar)'!$B$4:$M$888,10,FALSE)</f>
        <v>Sí</v>
      </c>
      <c r="H249" s="49" t="str">
        <f>VLOOKUP('Cursos Actuales'!$B249,'B.D. (Ocultar)'!$B$4:$M$554,9,FALSE)</f>
        <v>2hrs 46mins</v>
      </c>
      <c r="I249" s="50">
        <v>0.11527777777777778</v>
      </c>
      <c r="J249" s="49" t="str">
        <f>VLOOKUP('Cursos Actuales'!$B249,'B.D. (Ocultar)'!$B$4:$M$554,12,FALSE)</f>
        <v>Básico - Intermedio</v>
      </c>
      <c r="K249" s="51" t="str">
        <f>LOWER(SUBSTITUTE('Cursos Actuales'!$B249," ",""))</f>
        <v>laestrategiayeldiseñosostenibledeunnegocio</v>
      </c>
      <c r="L249" s="52" t="str">
        <f>VLOOKUP(B249,'B.D. (Ocultar)'!$B$4:$N$584,13,FALSE)</f>
        <v>SI</v>
      </c>
      <c r="M249" s="67" t="s">
        <v>16</v>
      </c>
      <c r="N249" s="61"/>
      <c r="O249" s="39"/>
      <c r="P249" s="39"/>
      <c r="Q249" s="39"/>
      <c r="R249" s="39"/>
      <c r="S249" s="39"/>
      <c r="T249" s="39"/>
      <c r="U249" s="39"/>
      <c r="V249" s="39"/>
      <c r="W249" s="39"/>
      <c r="X249" s="39"/>
      <c r="Y249" s="39"/>
      <c r="Z249" s="39"/>
    </row>
    <row r="250" spans="1:26" ht="15.75" customHeight="1">
      <c r="A250" s="46">
        <v>247</v>
      </c>
      <c r="B250" s="60" t="s">
        <v>756</v>
      </c>
      <c r="C250" s="48" t="str">
        <f>VLOOKUP('Cursos Actuales'!$B250,'B.D. (Ocultar)'!$B$4:$M$554,4,FALSE)</f>
        <v>Javier Sandoval</v>
      </c>
      <c r="D250" s="48" t="str">
        <f>VLOOKUP('Cursos Actuales'!$B250,'B.D. (Ocultar)'!$B$4:$M$554,6,FALSE)</f>
        <v>Marketing</v>
      </c>
      <c r="E250" s="48" t="str">
        <f>VLOOKUP('Cursos Actuales'!$B250,'B.D. (Ocultar)'!$B$4:$M$554,7,FALSE)</f>
        <v>Marketing Digital</v>
      </c>
      <c r="F250" s="48">
        <f>VLOOKUP('Cursos Actuales'!$B250,'B.D. (Ocultar)'!$B$4:$M$554,11,FALSE)</f>
        <v>2021</v>
      </c>
      <c r="G250" s="49" t="str">
        <f>VLOOKUP('Cursos Actuales'!$B250,'B.D. (Ocultar)'!$B$4:$M$888,10,FALSE)</f>
        <v>Sí</v>
      </c>
      <c r="H250" s="49" t="str">
        <f>VLOOKUP('Cursos Actuales'!$B250,'B.D. (Ocultar)'!$B$4:$M$554,9,FALSE)</f>
        <v>1hr 14mins</v>
      </c>
      <c r="I250" s="50">
        <v>5.1388888888888887E-2</v>
      </c>
      <c r="J250" s="49" t="str">
        <f>VLOOKUP('Cursos Actuales'!$B250,'B.D. (Ocultar)'!$B$4:$M$554,12,FALSE)</f>
        <v>Intermedio</v>
      </c>
      <c r="K250" s="51" t="s">
        <v>1621</v>
      </c>
      <c r="L250" s="52" t="str">
        <f>VLOOKUP(B250,'B.D. (Ocultar)'!$B$4:$N$584,13,FALSE)</f>
        <v>SI</v>
      </c>
      <c r="M250" s="67" t="s">
        <v>16</v>
      </c>
      <c r="N250" s="54"/>
      <c r="O250" s="39"/>
      <c r="P250" s="39"/>
      <c r="Q250" s="39"/>
      <c r="R250" s="39"/>
      <c r="S250" s="39"/>
      <c r="T250" s="39"/>
      <c r="U250" s="39"/>
      <c r="V250" s="39"/>
      <c r="W250" s="39"/>
      <c r="X250" s="39"/>
      <c r="Y250" s="39"/>
      <c r="Z250" s="39"/>
    </row>
    <row r="251" spans="1:26" ht="15.75" customHeight="1">
      <c r="A251" s="46">
        <v>248</v>
      </c>
      <c r="B251" s="60" t="s">
        <v>753</v>
      </c>
      <c r="C251" s="48" t="str">
        <f>VLOOKUP('Cursos Actuales'!$B251,'B.D. (Ocultar)'!$B$4:$M$554,4,FALSE)</f>
        <v>Víctor Hugo Sotelo Huamaní</v>
      </c>
      <c r="D251" s="48" t="str">
        <f>VLOOKUP('Cursos Actuales'!$B251,'B.D. (Ocultar)'!$B$4:$M$554,6,FALSE)</f>
        <v>Negocios</v>
      </c>
      <c r="E251" s="48" t="str">
        <f>VLOOKUP('Cursos Actuales'!$B251,'B.D. (Ocultar)'!$B$4:$M$554,7,FALSE)</f>
        <v>Gestión Comercial</v>
      </c>
      <c r="F251" s="48">
        <f>VLOOKUP('Cursos Actuales'!$B251,'B.D. (Ocultar)'!$B$4:$M$554,11,FALSE)</f>
        <v>2021</v>
      </c>
      <c r="G251" s="49" t="str">
        <f>VLOOKUP('Cursos Actuales'!$B251,'B.D. (Ocultar)'!$B$4:$M$888,10,FALSE)</f>
        <v>Sí</v>
      </c>
      <c r="H251" s="49" t="str">
        <f>VLOOKUP('Cursos Actuales'!$B251,'B.D. (Ocultar)'!$B$4:$M$554,9,FALSE)</f>
        <v>1hr 54mins</v>
      </c>
      <c r="I251" s="50">
        <v>7.9166666666666663E-2</v>
      </c>
      <c r="J251" s="49" t="str">
        <f>VLOOKUP('Cursos Actuales'!$B251,'B.D. (Ocultar)'!$B$4:$M$554,12,FALSE)</f>
        <v>Básico - Intermedio</v>
      </c>
      <c r="K251" s="51" t="s">
        <v>1622</v>
      </c>
      <c r="L251" s="52" t="str">
        <f>VLOOKUP(B251,'B.D. (Ocultar)'!$B$4:$N$584,13,FALSE)</f>
        <v>SI</v>
      </c>
      <c r="M251" s="67" t="s">
        <v>16</v>
      </c>
      <c r="N251" s="61"/>
      <c r="O251" s="39"/>
      <c r="P251" s="39"/>
      <c r="Q251" s="39"/>
      <c r="R251" s="39"/>
      <c r="S251" s="39"/>
      <c r="T251" s="39"/>
      <c r="U251" s="39"/>
      <c r="V251" s="39"/>
      <c r="W251" s="39"/>
      <c r="X251" s="39"/>
      <c r="Y251" s="39"/>
      <c r="Z251" s="39"/>
    </row>
    <row r="252" spans="1:26" ht="15.75" customHeight="1">
      <c r="A252" s="46">
        <v>249</v>
      </c>
      <c r="B252" s="60" t="s">
        <v>751</v>
      </c>
      <c r="C252" s="48" t="str">
        <f>VLOOKUP('Cursos Actuales'!$B252,'B.D. (Ocultar)'!$B$4:$M$554,4,FALSE)</f>
        <v>Oscar Corcuera</v>
      </c>
      <c r="D252" s="48" t="str">
        <f>VLOOKUP('Cursos Actuales'!$B252,'B.D. (Ocultar)'!$B$4:$M$554,6,FALSE)</f>
        <v>Desarrollo Personal</v>
      </c>
      <c r="E252" s="48" t="str">
        <f>VLOOKUP('Cursos Actuales'!$B252,'B.D. (Ocultar)'!$B$4:$M$554,7,FALSE)</f>
        <v>Liderazgo</v>
      </c>
      <c r="F252" s="48">
        <f>VLOOKUP('Cursos Actuales'!$B252,'B.D. (Ocultar)'!$B$4:$M$554,11,FALSE)</f>
        <v>2021</v>
      </c>
      <c r="G252" s="49" t="str">
        <f>VLOOKUP('Cursos Actuales'!$B252,'B.D. (Ocultar)'!$B$4:$M$888,10,FALSE)</f>
        <v>Sí</v>
      </c>
      <c r="H252" s="49" t="str">
        <f>VLOOKUP('Cursos Actuales'!$B252,'B.D. (Ocultar)'!$B$4:$M$554,9,FALSE)</f>
        <v>1hr 11mins</v>
      </c>
      <c r="I252" s="50">
        <v>4.9305555555555554E-2</v>
      </c>
      <c r="J252" s="49" t="str">
        <f>VLOOKUP('Cursos Actuales'!$B252,'B.D. (Ocultar)'!$B$4:$M$554,12,FALSE)</f>
        <v>Intermedio</v>
      </c>
      <c r="K252" s="51" t="str">
        <f>LOWER(SUBSTITUTE('Cursos Actuales'!$B252," ",""))</f>
        <v>liderazgoholístico</v>
      </c>
      <c r="L252" s="52" t="str">
        <f>VLOOKUP(B252,'B.D. (Ocultar)'!$B$4:$N$584,13,FALSE)</f>
        <v>SI</v>
      </c>
      <c r="M252" s="67" t="s">
        <v>16</v>
      </c>
      <c r="N252" s="54"/>
      <c r="O252" s="39"/>
      <c r="P252" s="39"/>
      <c r="Q252" s="39"/>
      <c r="R252" s="39"/>
      <c r="S252" s="39"/>
      <c r="T252" s="39"/>
      <c r="U252" s="39"/>
      <c r="V252" s="39"/>
      <c r="W252" s="39"/>
      <c r="X252" s="39"/>
      <c r="Y252" s="39"/>
      <c r="Z252" s="39"/>
    </row>
    <row r="253" spans="1:26" ht="15.75" customHeight="1">
      <c r="A253" s="46">
        <v>250</v>
      </c>
      <c r="B253" s="60" t="s">
        <v>748</v>
      </c>
      <c r="C253" s="48" t="str">
        <f>VLOOKUP('Cursos Actuales'!$B253,'B.D. (Ocultar)'!$B$4:$M$554,4,FALSE)</f>
        <v>Javier Aguirre</v>
      </c>
      <c r="D253" s="48" t="str">
        <f>VLOOKUP('Cursos Actuales'!$B253,'B.D. (Ocultar)'!$B$4:$M$554,6,FALSE)</f>
        <v>Negocios</v>
      </c>
      <c r="E253" s="48" t="str">
        <f>VLOOKUP('Cursos Actuales'!$B253,'B.D. (Ocultar)'!$B$4:$M$554,7,FALSE)</f>
        <v>Finanzas</v>
      </c>
      <c r="F253" s="48">
        <f>VLOOKUP('Cursos Actuales'!$B253,'B.D. (Ocultar)'!$B$4:$M$554,11,FALSE)</f>
        <v>2021</v>
      </c>
      <c r="G253" s="49" t="str">
        <f>VLOOKUP('Cursos Actuales'!$B253,'B.D. (Ocultar)'!$B$4:$M$888,10,FALSE)</f>
        <v>Sí</v>
      </c>
      <c r="H253" s="49" t="str">
        <f>VLOOKUP('Cursos Actuales'!$B253,'B.D. (Ocultar)'!$B$4:$M$554,9,FALSE)</f>
        <v>3hrs 32mins</v>
      </c>
      <c r="I253" s="50">
        <v>0.14722222222222223</v>
      </c>
      <c r="J253" s="49" t="str">
        <f>VLOOKUP('Cursos Actuales'!$B253,'B.D. (Ocultar)'!$B$4:$M$554,12,FALSE)</f>
        <v>Básico - Intermedio</v>
      </c>
      <c r="K253" s="51" t="str">
        <f>LOWER(SUBSTITUTE('Cursos Actuales'!$B253," ",""))</f>
        <v>elaboracióndeestadosfinancieros</v>
      </c>
      <c r="L253" s="52" t="str">
        <f>VLOOKUP(B253,'B.D. (Ocultar)'!$B$4:$N$584,13,FALSE)</f>
        <v>SI</v>
      </c>
      <c r="M253" s="67" t="s">
        <v>16</v>
      </c>
      <c r="N253" s="61"/>
      <c r="O253" s="39"/>
      <c r="P253" s="39"/>
      <c r="Q253" s="39"/>
      <c r="R253" s="39"/>
      <c r="S253" s="39"/>
      <c r="T253" s="39"/>
      <c r="U253" s="39"/>
      <c r="V253" s="39"/>
      <c r="W253" s="39"/>
      <c r="X253" s="39"/>
      <c r="Y253" s="39"/>
      <c r="Z253" s="39"/>
    </row>
    <row r="254" spans="1:26" ht="15.75" customHeight="1">
      <c r="A254" s="46">
        <v>251</v>
      </c>
      <c r="B254" s="60" t="s">
        <v>746</v>
      </c>
      <c r="C254" s="48" t="str">
        <f>VLOOKUP('Cursos Actuales'!$B254,'B.D. (Ocultar)'!$B$4:$M$554,4,FALSE)</f>
        <v>Growtop</v>
      </c>
      <c r="D254" s="48" t="str">
        <f>VLOOKUP('Cursos Actuales'!$B254,'B.D. (Ocultar)'!$B$4:$M$554,6,FALSE)</f>
        <v>Recursos humanos</v>
      </c>
      <c r="E254" s="48" t="str">
        <f>VLOOKUP('Cursos Actuales'!$B254,'B.D. (Ocultar)'!$B$4:$M$554,7,FALSE)</f>
        <v>RRHH Soft</v>
      </c>
      <c r="F254" s="48">
        <f>VLOOKUP('Cursos Actuales'!$B254,'B.D. (Ocultar)'!$B$4:$M$554,11,FALSE)</f>
        <v>2021</v>
      </c>
      <c r="G254" s="49" t="str">
        <f>VLOOKUP('Cursos Actuales'!$B254,'B.D. (Ocultar)'!$B$4:$M$888,10,FALSE)</f>
        <v>Sí</v>
      </c>
      <c r="H254" s="49" t="str">
        <f>VLOOKUP('Cursos Actuales'!$B254,'B.D. (Ocultar)'!$B$4:$M$554,9,FALSE)</f>
        <v>57mins</v>
      </c>
      <c r="I254" s="50">
        <v>3.9583333333333331E-2</v>
      </c>
      <c r="J254" s="49" t="str">
        <f>VLOOKUP('Cursos Actuales'!$B254,'B.D. (Ocultar)'!$B$4:$M$554,12,FALSE)</f>
        <v>Intermedio</v>
      </c>
      <c r="K254" s="51" t="s">
        <v>1623</v>
      </c>
      <c r="L254" s="52" t="str">
        <f>VLOOKUP(B254,'B.D. (Ocultar)'!$B$4:$N$584,13,FALSE)</f>
        <v>SI</v>
      </c>
      <c r="M254" s="67" t="s">
        <v>16</v>
      </c>
      <c r="N254" s="54"/>
      <c r="O254" s="39"/>
      <c r="P254" s="39"/>
      <c r="Q254" s="39"/>
      <c r="R254" s="39"/>
      <c r="S254" s="39"/>
      <c r="T254" s="39"/>
      <c r="U254" s="39"/>
      <c r="V254" s="39"/>
      <c r="W254" s="39"/>
      <c r="X254" s="39"/>
      <c r="Y254" s="39"/>
      <c r="Z254" s="39"/>
    </row>
    <row r="255" spans="1:26" ht="15.75" customHeight="1">
      <c r="A255" s="46">
        <v>252</v>
      </c>
      <c r="B255" s="60" t="s">
        <v>743</v>
      </c>
      <c r="C255" s="48" t="str">
        <f>VLOOKUP('Cursos Actuales'!$B255,'B.D. (Ocultar)'!$B$4:$M$554,4,FALSE)</f>
        <v>Katherine Diaz Uriarte</v>
      </c>
      <c r="D255" s="48" t="str">
        <f>VLOOKUP('Cursos Actuales'!$B255,'B.D. (Ocultar)'!$B$4:$M$554,6,FALSE)</f>
        <v>Desarrollo Personal</v>
      </c>
      <c r="E255" s="48" t="str">
        <f>VLOOKUP('Cursos Actuales'!$B255,'B.D. (Ocultar)'!$B$4:$M$554,7,FALSE)</f>
        <v>Bienestar</v>
      </c>
      <c r="F255" s="48">
        <f>VLOOKUP('Cursos Actuales'!$B255,'B.D. (Ocultar)'!$B$4:$M$554,11,FALSE)</f>
        <v>2021</v>
      </c>
      <c r="G255" s="49" t="str">
        <f>VLOOKUP('Cursos Actuales'!$B255,'B.D. (Ocultar)'!$B$4:$M$888,10,FALSE)</f>
        <v>Sí</v>
      </c>
      <c r="H255" s="49" t="str">
        <f>VLOOKUP('Cursos Actuales'!$B255,'B.D. (Ocultar)'!$B$4:$M$554,9,FALSE)</f>
        <v>2hrs 40mins</v>
      </c>
      <c r="I255" s="50">
        <v>0.1111111111111111</v>
      </c>
      <c r="J255" s="49" t="str">
        <f>VLOOKUP('Cursos Actuales'!$B255,'B.D. (Ocultar)'!$B$4:$M$554,12,FALSE)</f>
        <v>Intermedio</v>
      </c>
      <c r="K255" s="51" t="s">
        <v>1624</v>
      </c>
      <c r="L255" s="52" t="str">
        <f>VLOOKUP(B255,'B.D. (Ocultar)'!$B$4:$N$584,13,FALSE)</f>
        <v>SI</v>
      </c>
      <c r="M255" s="67" t="s">
        <v>16</v>
      </c>
      <c r="N255" s="54"/>
      <c r="O255" s="39"/>
      <c r="P255" s="39"/>
      <c r="Q255" s="39"/>
      <c r="R255" s="39"/>
      <c r="S255" s="39"/>
      <c r="T255" s="39"/>
      <c r="U255" s="39"/>
      <c r="V255" s="39"/>
      <c r="W255" s="39"/>
      <c r="X255" s="39"/>
      <c r="Y255" s="39"/>
      <c r="Z255" s="39"/>
    </row>
    <row r="256" spans="1:26" ht="15.75" customHeight="1">
      <c r="A256" s="46">
        <v>253</v>
      </c>
      <c r="B256" s="60" t="s">
        <v>740</v>
      </c>
      <c r="C256" s="48" t="str">
        <f>VLOOKUP('Cursos Actuales'!$B256,'B.D. (Ocultar)'!$B$4:$M$554,4,FALSE)</f>
        <v>Aldo Girao Kosaka</v>
      </c>
      <c r="D256" s="48" t="str">
        <f>VLOOKUP('Cursos Actuales'!$B256,'B.D. (Ocultar)'!$B$4:$M$554,6,FALSE)</f>
        <v>Negocios</v>
      </c>
      <c r="E256" s="48" t="str">
        <f>VLOOKUP('Cursos Actuales'!$B256,'B.D. (Ocultar)'!$B$4:$M$554,7,FALSE)</f>
        <v>Emprendimiento</v>
      </c>
      <c r="F256" s="48">
        <f>VLOOKUP('Cursos Actuales'!$B256,'B.D. (Ocultar)'!$B$4:$M$554,11,FALSE)</f>
        <v>2021</v>
      </c>
      <c r="G256" s="49" t="str">
        <f>VLOOKUP('Cursos Actuales'!$B256,'B.D. (Ocultar)'!$B$4:$M$888,10,FALSE)</f>
        <v>Sí</v>
      </c>
      <c r="H256" s="49" t="str">
        <f>VLOOKUP('Cursos Actuales'!$B256,'B.D. (Ocultar)'!$B$4:$M$554,9,FALSE)</f>
        <v>1hr 20mins</v>
      </c>
      <c r="I256" s="50">
        <v>5.5555555555555552E-2</v>
      </c>
      <c r="J256" s="49" t="str">
        <f>VLOOKUP('Cursos Actuales'!$B256,'B.D. (Ocultar)'!$B$4:$M$554,12,FALSE)</f>
        <v>Básico - Intermedio</v>
      </c>
      <c r="K256" s="51" t="s">
        <v>1625</v>
      </c>
      <c r="L256" s="52" t="str">
        <f>VLOOKUP(B256,'B.D. (Ocultar)'!$B$4:$N$584,13,FALSE)</f>
        <v>SI</v>
      </c>
      <c r="M256" s="67" t="s">
        <v>16</v>
      </c>
      <c r="N256" s="61"/>
      <c r="O256" s="39"/>
      <c r="P256" s="39"/>
      <c r="Q256" s="39"/>
      <c r="R256" s="39"/>
      <c r="S256" s="39"/>
      <c r="T256" s="39"/>
      <c r="U256" s="39"/>
      <c r="V256" s="39"/>
      <c r="W256" s="39"/>
      <c r="X256" s="39"/>
      <c r="Y256" s="39"/>
      <c r="Z256" s="39"/>
    </row>
    <row r="257" spans="1:26" ht="15.75" customHeight="1">
      <c r="A257" s="46">
        <v>254</v>
      </c>
      <c r="B257" s="60" t="s">
        <v>737</v>
      </c>
      <c r="C257" s="48" t="str">
        <f>VLOOKUP('Cursos Actuales'!$B257,'B.D. (Ocultar)'!$B$4:$M$554,4,FALSE)</f>
        <v>Oscar Arévalo</v>
      </c>
      <c r="D257" s="48" t="str">
        <f>VLOOKUP('Cursos Actuales'!$B257,'B.D. (Ocultar)'!$B$4:$M$554,6,FALSE)</f>
        <v>Marketing</v>
      </c>
      <c r="E257" s="48" t="str">
        <f>VLOOKUP('Cursos Actuales'!$B257,'B.D. (Ocultar)'!$B$4:$M$554,7,FALSE)</f>
        <v>Marketing Digital</v>
      </c>
      <c r="F257" s="48">
        <f>VLOOKUP('Cursos Actuales'!$B257,'B.D. (Ocultar)'!$B$4:$M$554,11,FALSE)</f>
        <v>2021</v>
      </c>
      <c r="G257" s="49" t="str">
        <f>VLOOKUP('Cursos Actuales'!$B257,'B.D. (Ocultar)'!$B$4:$M$888,10,FALSE)</f>
        <v>Sí</v>
      </c>
      <c r="H257" s="49" t="str">
        <f>VLOOKUP('Cursos Actuales'!$B257,'B.D. (Ocultar)'!$B$4:$M$554,9,FALSE)</f>
        <v>4hrs 14 mins</v>
      </c>
      <c r="I257" s="50">
        <v>0.1763888888888889</v>
      </c>
      <c r="J257" s="49" t="str">
        <f>VLOOKUP('Cursos Actuales'!$B257,'B.D. (Ocultar)'!$B$4:$M$554,12,FALSE)</f>
        <v>Intermedio</v>
      </c>
      <c r="K257" s="51" t="s">
        <v>1626</v>
      </c>
      <c r="L257" s="52" t="str">
        <f>VLOOKUP(B257,'B.D. (Ocultar)'!$B$4:$N$584,13,FALSE)</f>
        <v>SI</v>
      </c>
      <c r="M257" s="67" t="s">
        <v>16</v>
      </c>
      <c r="N257" s="54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39"/>
    </row>
    <row r="258" spans="1:26" ht="15.75" customHeight="1">
      <c r="A258" s="46">
        <v>255</v>
      </c>
      <c r="B258" s="60" t="s">
        <v>733</v>
      </c>
      <c r="C258" s="48" t="str">
        <f>VLOOKUP('Cursos Actuales'!$B258,'B.D. (Ocultar)'!$B$4:$M$554,4,FALSE)</f>
        <v>Felipe Acencio</v>
      </c>
      <c r="D258" s="48" t="str">
        <f>VLOOKUP('Cursos Actuales'!$B258,'B.D. (Ocultar)'!$B$4:$M$554,6,FALSE)</f>
        <v>Negocios</v>
      </c>
      <c r="E258" s="48" t="str">
        <f>VLOOKUP('Cursos Actuales'!$B258,'B.D. (Ocultar)'!$B$4:$M$554,7,FALSE)</f>
        <v>Finanzas</v>
      </c>
      <c r="F258" s="48">
        <f>VLOOKUP('Cursos Actuales'!$B258,'B.D. (Ocultar)'!$B$4:$M$554,11,FALSE)</f>
        <v>2021</v>
      </c>
      <c r="G258" s="49" t="str">
        <f>VLOOKUP('Cursos Actuales'!$B258,'B.D. (Ocultar)'!$B$4:$M$888,10,FALSE)</f>
        <v>Sí</v>
      </c>
      <c r="H258" s="49" t="str">
        <f>VLOOKUP('Cursos Actuales'!$B258,'B.D. (Ocultar)'!$B$4:$M$554,9,FALSE)</f>
        <v>1hr 19mins</v>
      </c>
      <c r="I258" s="50">
        <v>5.486111111111111E-2</v>
      </c>
      <c r="J258" s="49" t="str">
        <f>VLOOKUP('Cursos Actuales'!$B258,'B.D. (Ocultar)'!$B$4:$M$554,12,FALSE)</f>
        <v>Básico - Intermedio</v>
      </c>
      <c r="K258" s="51" t="s">
        <v>1627</v>
      </c>
      <c r="L258" s="52" t="str">
        <f>VLOOKUP(B258,'B.D. (Ocultar)'!$B$4:$N$584,13,FALSE)</f>
        <v>SI</v>
      </c>
      <c r="M258" s="67" t="s">
        <v>16</v>
      </c>
      <c r="N258" s="61"/>
      <c r="O258" s="39"/>
      <c r="P258" s="39"/>
      <c r="Q258" s="39"/>
      <c r="R258" s="39"/>
      <c r="S258" s="39"/>
      <c r="T258" s="39"/>
      <c r="U258" s="39"/>
      <c r="V258" s="39"/>
      <c r="W258" s="39"/>
      <c r="X258" s="39"/>
      <c r="Y258" s="39"/>
      <c r="Z258" s="39"/>
    </row>
    <row r="259" spans="1:26" ht="15.75" customHeight="1">
      <c r="A259" s="46">
        <v>256</v>
      </c>
      <c r="B259" s="60" t="s">
        <v>731</v>
      </c>
      <c r="C259" s="48" t="str">
        <f>VLOOKUP('Cursos Actuales'!$B259,'B.D. (Ocultar)'!$B$4:$M$554,4,FALSE)</f>
        <v>Gabriela Benitez</v>
      </c>
      <c r="D259" s="48" t="str">
        <f>VLOOKUP('Cursos Actuales'!$B259,'B.D. (Ocultar)'!$B$4:$M$554,6,FALSE)</f>
        <v>Marketing</v>
      </c>
      <c r="E259" s="48" t="str">
        <f>VLOOKUP('Cursos Actuales'!$B259,'B.D. (Ocultar)'!$B$4:$M$554,7,FALSE)</f>
        <v>Marketing Digital</v>
      </c>
      <c r="F259" s="48">
        <f>VLOOKUP('Cursos Actuales'!$B259,'B.D. (Ocultar)'!$B$4:$M$554,11,FALSE)</f>
        <v>2021</v>
      </c>
      <c r="G259" s="49" t="str">
        <f>VLOOKUP('Cursos Actuales'!$B259,'B.D. (Ocultar)'!$B$4:$M$888,10,FALSE)</f>
        <v>Sí</v>
      </c>
      <c r="H259" s="49" t="str">
        <f>VLOOKUP('Cursos Actuales'!$B259,'B.D. (Ocultar)'!$B$4:$M$554,9,FALSE)</f>
        <v>1hr 48mins</v>
      </c>
      <c r="I259" s="50">
        <v>7.4999999999999997E-2</v>
      </c>
      <c r="J259" s="49" t="str">
        <f>VLOOKUP('Cursos Actuales'!$B259,'B.D. (Ocultar)'!$B$4:$M$554,12,FALSE)</f>
        <v>Intermedio</v>
      </c>
      <c r="K259" s="51" t="s">
        <v>1628</v>
      </c>
      <c r="L259" s="52" t="str">
        <f>VLOOKUP(B259,'B.D. (Ocultar)'!$B$4:$N$584,13,FALSE)</f>
        <v>SI</v>
      </c>
      <c r="M259" s="67" t="s">
        <v>16</v>
      </c>
      <c r="N259" s="54"/>
      <c r="O259" s="39"/>
      <c r="P259" s="39"/>
      <c r="Q259" s="39"/>
      <c r="R259" s="39"/>
      <c r="S259" s="39"/>
      <c r="T259" s="39"/>
      <c r="U259" s="39"/>
      <c r="V259" s="39"/>
      <c r="W259" s="39"/>
      <c r="X259" s="39"/>
      <c r="Y259" s="39"/>
      <c r="Z259" s="39"/>
    </row>
    <row r="260" spans="1:26" ht="15.75" customHeight="1">
      <c r="A260" s="46">
        <v>257</v>
      </c>
      <c r="B260" s="60" t="s">
        <v>726</v>
      </c>
      <c r="C260" s="48" t="str">
        <f>VLOOKUP('Cursos Actuales'!$B260,'B.D. (Ocultar)'!$B$4:$M$554,4,FALSE)</f>
        <v>Jorge Monsalve</v>
      </c>
      <c r="D260" s="48" t="str">
        <f>VLOOKUP('Cursos Actuales'!$B260,'B.D. (Ocultar)'!$B$4:$M$554,6,FALSE)</f>
        <v>Desarrollo Personal</v>
      </c>
      <c r="E260" s="48" t="str">
        <f>VLOOKUP('Cursos Actuales'!$B260,'B.D. (Ocultar)'!$B$4:$M$554,7,FALSE)</f>
        <v>Bienestar</v>
      </c>
      <c r="F260" s="48">
        <f>VLOOKUP('Cursos Actuales'!$B260,'B.D. (Ocultar)'!$B$4:$M$554,11,FALSE)</f>
        <v>2021</v>
      </c>
      <c r="G260" s="49" t="str">
        <f>VLOOKUP('Cursos Actuales'!$B260,'B.D. (Ocultar)'!$B$4:$M$888,10,FALSE)</f>
        <v>Sí</v>
      </c>
      <c r="H260" s="49" t="str">
        <f>VLOOKUP('Cursos Actuales'!$B260,'B.D. (Ocultar)'!$B$4:$M$554,9,FALSE)</f>
        <v>1 hr 4 mins</v>
      </c>
      <c r="I260" s="50">
        <v>4.4444444444444446E-2</v>
      </c>
      <c r="J260" s="49" t="str">
        <f>VLOOKUP('Cursos Actuales'!$B260,'B.D. (Ocultar)'!$B$4:$M$554,12,FALSE)</f>
        <v>Intermedio</v>
      </c>
      <c r="K260" s="51" t="s">
        <v>1629</v>
      </c>
      <c r="L260" s="52" t="str">
        <f>VLOOKUP(B260,'B.D. (Ocultar)'!$B$4:$N$584,13,FALSE)</f>
        <v>SI</v>
      </c>
      <c r="M260" s="67" t="s">
        <v>16</v>
      </c>
      <c r="N260" s="54"/>
      <c r="O260" s="39"/>
      <c r="P260" s="39"/>
      <c r="Q260" s="39"/>
      <c r="R260" s="39"/>
      <c r="S260" s="39"/>
      <c r="T260" s="39"/>
      <c r="U260" s="39"/>
      <c r="V260" s="39"/>
      <c r="W260" s="39"/>
      <c r="X260" s="39"/>
      <c r="Y260" s="39"/>
      <c r="Z260" s="39"/>
    </row>
    <row r="261" spans="1:26" ht="15.75" customHeight="1">
      <c r="A261" s="46">
        <v>258</v>
      </c>
      <c r="B261" s="60" t="s">
        <v>723</v>
      </c>
      <c r="C261" s="48" t="str">
        <f>VLOOKUP('Cursos Actuales'!$B261,'B.D. (Ocultar)'!$B$4:$M$554,4,FALSE)</f>
        <v>Yiriane Kahn</v>
      </c>
      <c r="D261" s="48" t="str">
        <f>VLOOKUP('Cursos Actuales'!$B261,'B.D. (Ocultar)'!$B$4:$M$554,6,FALSE)</f>
        <v>Marketing</v>
      </c>
      <c r="E261" s="48" t="str">
        <f>VLOOKUP('Cursos Actuales'!$B261,'B.D. (Ocultar)'!$B$4:$M$554,7,FALSE)</f>
        <v>Marketing Digital</v>
      </c>
      <c r="F261" s="48">
        <f>VLOOKUP('Cursos Actuales'!$B261,'B.D. (Ocultar)'!$B$4:$M$554,11,FALSE)</f>
        <v>2021</v>
      </c>
      <c r="G261" s="49" t="str">
        <f>VLOOKUP('Cursos Actuales'!$B261,'B.D. (Ocultar)'!$B$4:$M$888,10,FALSE)</f>
        <v>Sí</v>
      </c>
      <c r="H261" s="49" t="str">
        <f>VLOOKUP('Cursos Actuales'!$B261,'B.D. (Ocultar)'!$B$4:$M$554,9,FALSE)</f>
        <v>56 mins</v>
      </c>
      <c r="I261" s="50">
        <v>3.888888888888889E-2</v>
      </c>
      <c r="J261" s="49" t="str">
        <f>VLOOKUP('Cursos Actuales'!$B261,'B.D. (Ocultar)'!$B$4:$M$554,12,FALSE)</f>
        <v>Intermedio</v>
      </c>
      <c r="K261" s="51" t="s">
        <v>1630</v>
      </c>
      <c r="L261" s="52" t="str">
        <f>VLOOKUP(B261,'B.D. (Ocultar)'!$B$4:$N$584,13,FALSE)</f>
        <v>SI</v>
      </c>
      <c r="M261" s="67" t="s">
        <v>16</v>
      </c>
      <c r="N261" s="54"/>
      <c r="O261" s="39"/>
      <c r="P261" s="39"/>
      <c r="Q261" s="39"/>
      <c r="R261" s="39"/>
      <c r="S261" s="39"/>
      <c r="T261" s="39"/>
      <c r="U261" s="39"/>
      <c r="V261" s="39"/>
      <c r="W261" s="39"/>
      <c r="X261" s="39"/>
      <c r="Y261" s="39"/>
      <c r="Z261" s="39"/>
    </row>
    <row r="262" spans="1:26" ht="15.75" customHeight="1">
      <c r="A262" s="46">
        <v>259</v>
      </c>
      <c r="B262" s="60" t="s">
        <v>720</v>
      </c>
      <c r="C262" s="48" t="str">
        <f>VLOOKUP('Cursos Actuales'!$B262,'B.D. (Ocultar)'!$B$4:$M$554,4,FALSE)</f>
        <v>Giovanni Beltran</v>
      </c>
      <c r="D262" s="48" t="str">
        <f>VLOOKUP('Cursos Actuales'!$B262,'B.D. (Ocultar)'!$B$4:$M$554,6,FALSE)</f>
        <v>Recursos humanos</v>
      </c>
      <c r="E262" s="48" t="str">
        <f>VLOOKUP('Cursos Actuales'!$B262,'B.D. (Ocultar)'!$B$4:$M$554,7,FALSE)</f>
        <v>RRHH Soft</v>
      </c>
      <c r="F262" s="48">
        <f>VLOOKUP('Cursos Actuales'!$B262,'B.D. (Ocultar)'!$B$4:$M$554,11,FALSE)</f>
        <v>2021</v>
      </c>
      <c r="G262" s="49" t="str">
        <f>VLOOKUP('Cursos Actuales'!$B262,'B.D. (Ocultar)'!$B$4:$M$888,10,FALSE)</f>
        <v>Sí</v>
      </c>
      <c r="H262" s="49" t="str">
        <f>VLOOKUP('Cursos Actuales'!$B262,'B.D. (Ocultar)'!$B$4:$M$554,9,FALSE)</f>
        <v>1hr 47mins</v>
      </c>
      <c r="I262" s="50">
        <v>7.4305555555555555E-2</v>
      </c>
      <c r="J262" s="49" t="str">
        <f>VLOOKUP('Cursos Actuales'!$B262,'B.D. (Ocultar)'!$B$4:$M$554,12,FALSE)</f>
        <v>Intermedio</v>
      </c>
      <c r="K262" s="51" t="s">
        <v>1631</v>
      </c>
      <c r="L262" s="52" t="str">
        <f>VLOOKUP(B262,'B.D. (Ocultar)'!$B$4:$N$584,13,FALSE)</f>
        <v>SI</v>
      </c>
      <c r="M262" s="67" t="s">
        <v>16</v>
      </c>
      <c r="N262" s="54"/>
      <c r="O262" s="39"/>
      <c r="P262" s="39"/>
      <c r="Q262" s="39"/>
      <c r="R262" s="39"/>
      <c r="S262" s="39"/>
      <c r="T262" s="39"/>
      <c r="U262" s="39"/>
      <c r="V262" s="39"/>
      <c r="W262" s="39"/>
      <c r="X262" s="39"/>
      <c r="Y262" s="39"/>
      <c r="Z262" s="39"/>
    </row>
    <row r="263" spans="1:26" ht="15.75" customHeight="1">
      <c r="A263" s="46">
        <v>260</v>
      </c>
      <c r="B263" s="60" t="s">
        <v>719</v>
      </c>
      <c r="C263" s="48" t="str">
        <f>VLOOKUP('Cursos Actuales'!$B263,'B.D. (Ocultar)'!$B$4:$M$554,4,FALSE)</f>
        <v>Nicolas Reyes</v>
      </c>
      <c r="D263" s="48" t="str">
        <f>VLOOKUP('Cursos Actuales'!$B263,'B.D. (Ocultar)'!$B$4:$M$554,6,FALSE)</f>
        <v>Tecnologia y Digital</v>
      </c>
      <c r="E263" s="48" t="str">
        <f>VLOOKUP('Cursos Actuales'!$B263,'B.D. (Ocultar)'!$B$4:$M$554,7,FALSE)</f>
        <v>Tecnología y Digital</v>
      </c>
      <c r="F263" s="48">
        <f>VLOOKUP('Cursos Actuales'!$B263,'B.D. (Ocultar)'!$B$4:$M$554,11,FALSE)</f>
        <v>2021</v>
      </c>
      <c r="G263" s="49" t="str">
        <f>VLOOKUP('Cursos Actuales'!$B263,'B.D. (Ocultar)'!$B$4:$M$888,10,FALSE)</f>
        <v>Sí</v>
      </c>
      <c r="H263" s="49" t="str">
        <f>VLOOKUP('Cursos Actuales'!$B263,'B.D. (Ocultar)'!$B$4:$M$554,9,FALSE)</f>
        <v>1hr 28mins</v>
      </c>
      <c r="I263" s="50">
        <v>6.1111111111111109E-2</v>
      </c>
      <c r="J263" s="49" t="str">
        <f>VLOOKUP('Cursos Actuales'!$B263,'B.D. (Ocultar)'!$B$4:$M$554,12,FALSE)</f>
        <v>Intermedio</v>
      </c>
      <c r="K263" s="51" t="s">
        <v>1632</v>
      </c>
      <c r="L263" s="52" t="str">
        <f>VLOOKUP(B263,'B.D. (Ocultar)'!$B$4:$N$584,13,FALSE)</f>
        <v>SI</v>
      </c>
      <c r="M263" s="67" t="s">
        <v>16</v>
      </c>
      <c r="N263" s="54"/>
      <c r="O263" s="39"/>
      <c r="P263" s="39"/>
      <c r="Q263" s="39"/>
      <c r="R263" s="39"/>
      <c r="S263" s="39"/>
      <c r="T263" s="39"/>
      <c r="U263" s="39"/>
      <c r="V263" s="39"/>
      <c r="W263" s="39"/>
      <c r="X263" s="39"/>
      <c r="Y263" s="39"/>
      <c r="Z263" s="39"/>
    </row>
    <row r="264" spans="1:26" ht="15.75" customHeight="1">
      <c r="A264" s="46">
        <v>261</v>
      </c>
      <c r="B264" s="60" t="s">
        <v>691</v>
      </c>
      <c r="C264" s="48" t="str">
        <f>VLOOKUP('Cursos Actuales'!$B264,'B.D. (Ocultar)'!$B$4:$M$554,4,FALSE)</f>
        <v>Erick Masgo</v>
      </c>
      <c r="D264" s="48" t="str">
        <f>VLOOKUP('Cursos Actuales'!$B264,'B.D. (Ocultar)'!$B$4:$M$554,6,FALSE)</f>
        <v>Negocios</v>
      </c>
      <c r="E264" s="48" t="str">
        <f>VLOOKUP('Cursos Actuales'!$B264,'B.D. (Ocultar)'!$B$4:$M$554,7,FALSE)</f>
        <v>Metodologías ágiles</v>
      </c>
      <c r="F264" s="48">
        <f>VLOOKUP('Cursos Actuales'!$B264,'B.D. (Ocultar)'!$B$4:$M$554,11,FALSE)</f>
        <v>2021</v>
      </c>
      <c r="G264" s="49" t="str">
        <f>VLOOKUP('Cursos Actuales'!$B264,'B.D. (Ocultar)'!$B$4:$M$888,10,FALSE)</f>
        <v>Sí</v>
      </c>
      <c r="H264" s="49" t="str">
        <f>VLOOKUP('Cursos Actuales'!$B264,'B.D. (Ocultar)'!$B$4:$M$554,9,FALSE)</f>
        <v>3hr 5mins</v>
      </c>
      <c r="I264" s="50">
        <v>0.12847222222222221</v>
      </c>
      <c r="J264" s="49" t="str">
        <f>VLOOKUP('Cursos Actuales'!$B264,'B.D. (Ocultar)'!$B$4:$M$554,12,FALSE)</f>
        <v>Básico - Intermedio</v>
      </c>
      <c r="K264" s="51" t="s">
        <v>1633</v>
      </c>
      <c r="L264" s="52" t="str">
        <f>VLOOKUP(B264,'B.D. (Ocultar)'!$B$4:$N$584,13,FALSE)</f>
        <v>SI</v>
      </c>
      <c r="M264" s="67" t="s">
        <v>16</v>
      </c>
      <c r="N264" s="61"/>
      <c r="O264" s="39"/>
      <c r="P264" s="39"/>
      <c r="Q264" s="39"/>
      <c r="R264" s="39"/>
      <c r="S264" s="39"/>
      <c r="T264" s="39"/>
      <c r="U264" s="39"/>
      <c r="V264" s="39"/>
      <c r="W264" s="39"/>
      <c r="X264" s="39"/>
      <c r="Y264" s="39"/>
      <c r="Z264" s="39"/>
    </row>
    <row r="265" spans="1:26" ht="15.75" customHeight="1">
      <c r="A265" s="46">
        <v>262</v>
      </c>
      <c r="B265" s="60" t="s">
        <v>694</v>
      </c>
      <c r="C265" s="48" t="str">
        <f>VLOOKUP('Cursos Actuales'!$B265,'B.D. (Ocultar)'!$B$4:$M$554,4,FALSE)</f>
        <v>Erick Paulet</v>
      </c>
      <c r="D265" s="48" t="str">
        <f>VLOOKUP('Cursos Actuales'!$B265,'B.D. (Ocultar)'!$B$4:$M$554,6,FALSE)</f>
        <v>Marketing</v>
      </c>
      <c r="E265" s="48" t="str">
        <f>VLOOKUP('Cursos Actuales'!$B265,'B.D. (Ocultar)'!$B$4:$M$554,7,FALSE)</f>
        <v>Marketing Digital</v>
      </c>
      <c r="F265" s="48">
        <f>VLOOKUP('Cursos Actuales'!$B265,'B.D. (Ocultar)'!$B$4:$M$554,11,FALSE)</f>
        <v>2021</v>
      </c>
      <c r="G265" s="49" t="str">
        <f>VLOOKUP('Cursos Actuales'!$B265,'B.D. (Ocultar)'!$B$4:$M$888,10,FALSE)</f>
        <v>Sí</v>
      </c>
      <c r="H265" s="49" t="str">
        <f>VLOOKUP('Cursos Actuales'!$B265,'B.D. (Ocultar)'!$B$4:$M$554,9,FALSE)</f>
        <v>1hr 9mins</v>
      </c>
      <c r="I265" s="50">
        <v>4.791666666666667E-2</v>
      </c>
      <c r="J265" s="49" t="str">
        <f>VLOOKUP('Cursos Actuales'!$B265,'B.D. (Ocultar)'!$B$4:$M$554,12,FALSE)</f>
        <v>Intermedio</v>
      </c>
      <c r="K265" s="51" t="s">
        <v>1634</v>
      </c>
      <c r="L265" s="52" t="str">
        <f>VLOOKUP(B265,'B.D. (Ocultar)'!$B$4:$N$584,13,FALSE)</f>
        <v>SI</v>
      </c>
      <c r="M265" s="67" t="s">
        <v>16</v>
      </c>
      <c r="N265" s="54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39"/>
    </row>
    <row r="266" spans="1:26" ht="15.75" customHeight="1">
      <c r="A266" s="46">
        <v>263</v>
      </c>
      <c r="B266" s="60" t="s">
        <v>697</v>
      </c>
      <c r="C266" s="48" t="str">
        <f>VLOOKUP('Cursos Actuales'!$B266,'B.D. (Ocultar)'!$B$4:$M$554,4,FALSE)</f>
        <v>Paulina Rangel</v>
      </c>
      <c r="D266" s="48" t="str">
        <f>VLOOKUP('Cursos Actuales'!$B266,'B.D. (Ocultar)'!$B$4:$M$554,6,FALSE)</f>
        <v>Negocios</v>
      </c>
      <c r="E266" s="48" t="str">
        <f>VLOOKUP('Cursos Actuales'!$B266,'B.D. (Ocultar)'!$B$4:$M$554,7,FALSE)</f>
        <v>Metodologías ágiles</v>
      </c>
      <c r="F266" s="48">
        <f>VLOOKUP('Cursos Actuales'!$B266,'B.D. (Ocultar)'!$B$4:$M$554,11,FALSE)</f>
        <v>2021</v>
      </c>
      <c r="G266" s="49" t="str">
        <f>VLOOKUP('Cursos Actuales'!$B266,'B.D. (Ocultar)'!$B$4:$M$888,10,FALSE)</f>
        <v>Sí</v>
      </c>
      <c r="H266" s="49" t="str">
        <f>VLOOKUP('Cursos Actuales'!$B266,'B.D. (Ocultar)'!$B$4:$M$554,9,FALSE)</f>
        <v>1hr 35mins</v>
      </c>
      <c r="I266" s="50">
        <v>6.5972222222222224E-2</v>
      </c>
      <c r="J266" s="49" t="str">
        <f>VLOOKUP('Cursos Actuales'!$B266,'B.D. (Ocultar)'!$B$4:$M$554,12,FALSE)</f>
        <v>Intermedio</v>
      </c>
      <c r="K266" s="51" t="s">
        <v>1635</v>
      </c>
      <c r="L266" s="52" t="str">
        <f>VLOOKUP(B266,'B.D. (Ocultar)'!$B$4:$N$584,13,FALSE)</f>
        <v>SI</v>
      </c>
      <c r="M266" s="67" t="s">
        <v>16</v>
      </c>
      <c r="N266" s="54"/>
      <c r="O266" s="39"/>
      <c r="P266" s="39"/>
      <c r="Q266" s="39"/>
      <c r="R266" s="39"/>
      <c r="S266" s="39"/>
      <c r="T266" s="39"/>
      <c r="U266" s="39"/>
      <c r="V266" s="39"/>
      <c r="W266" s="39"/>
      <c r="X266" s="39"/>
      <c r="Y266" s="39"/>
      <c r="Z266" s="39"/>
    </row>
    <row r="267" spans="1:26" ht="15.75" customHeight="1">
      <c r="A267" s="46">
        <v>264</v>
      </c>
      <c r="B267" s="60" t="s">
        <v>699</v>
      </c>
      <c r="C267" s="48" t="str">
        <f>VLOOKUP('Cursos Actuales'!$B267,'B.D. (Ocultar)'!$B$4:$M$554,4,FALSE)</f>
        <v>Karla Casas</v>
      </c>
      <c r="D267" s="48" t="str">
        <f>VLOOKUP('Cursos Actuales'!$B267,'B.D. (Ocultar)'!$B$4:$M$554,6,FALSE)</f>
        <v>Recursos humanos</v>
      </c>
      <c r="E267" s="48" t="str">
        <f>VLOOKUP('Cursos Actuales'!$B267,'B.D. (Ocultar)'!$B$4:$M$554,7,FALSE)</f>
        <v>RRHH Soft</v>
      </c>
      <c r="F267" s="48">
        <f>VLOOKUP('Cursos Actuales'!$B267,'B.D. (Ocultar)'!$B$4:$M$554,11,FALSE)</f>
        <v>2021</v>
      </c>
      <c r="G267" s="49" t="str">
        <f>VLOOKUP('Cursos Actuales'!$B267,'B.D. (Ocultar)'!$B$4:$M$888,10,FALSE)</f>
        <v>Sí</v>
      </c>
      <c r="H267" s="49" t="str">
        <f>VLOOKUP('Cursos Actuales'!$B267,'B.D. (Ocultar)'!$B$4:$M$554,9,FALSE)</f>
        <v>1hr 18mins</v>
      </c>
      <c r="I267" s="50">
        <v>5.4166666666666669E-2</v>
      </c>
      <c r="J267" s="49" t="str">
        <f>VLOOKUP('Cursos Actuales'!$B267,'B.D. (Ocultar)'!$B$4:$M$554,12,FALSE)</f>
        <v>Intermedio</v>
      </c>
      <c r="K267" s="51" t="s">
        <v>1636</v>
      </c>
      <c r="L267" s="52" t="str">
        <f>VLOOKUP(B267,'B.D. (Ocultar)'!$B$4:$N$584,13,FALSE)</f>
        <v>SI</v>
      </c>
      <c r="M267" s="67" t="s">
        <v>16</v>
      </c>
      <c r="N267" s="54"/>
      <c r="O267" s="39"/>
      <c r="P267" s="39"/>
      <c r="Q267" s="39"/>
      <c r="R267" s="39"/>
      <c r="S267" s="39"/>
      <c r="T267" s="39"/>
      <c r="U267" s="39"/>
      <c r="V267" s="39"/>
      <c r="W267" s="39"/>
      <c r="X267" s="39"/>
      <c r="Y267" s="39"/>
      <c r="Z267" s="39"/>
    </row>
    <row r="268" spans="1:26" ht="15.75" customHeight="1">
      <c r="A268" s="46">
        <v>265</v>
      </c>
      <c r="B268" s="60" t="s">
        <v>701</v>
      </c>
      <c r="C268" s="48" t="str">
        <f>VLOOKUP('Cursos Actuales'!$B268,'B.D. (Ocultar)'!$B$4:$M$554,4,FALSE)</f>
        <v>Víctor Salazar Bell-Taylor</v>
      </c>
      <c r="D268" s="48" t="str">
        <f>VLOOKUP('Cursos Actuales'!$B268,'B.D. (Ocultar)'!$B$4:$M$554,6,FALSE)</f>
        <v>Negocios</v>
      </c>
      <c r="E268" s="48" t="str">
        <f>VLOOKUP('Cursos Actuales'!$B268,'B.D. (Ocultar)'!$B$4:$M$554,7,FALSE)</f>
        <v>Gestión Comercial</v>
      </c>
      <c r="F268" s="48">
        <f>VLOOKUP('Cursos Actuales'!$B268,'B.D. (Ocultar)'!$B$4:$M$554,11,FALSE)</f>
        <v>2021</v>
      </c>
      <c r="G268" s="49" t="str">
        <f>VLOOKUP('Cursos Actuales'!$B268,'B.D. (Ocultar)'!$B$4:$M$888,10,FALSE)</f>
        <v>Sí</v>
      </c>
      <c r="H268" s="49" t="str">
        <f>VLOOKUP('Cursos Actuales'!$B268,'B.D. (Ocultar)'!$B$4:$M$554,9,FALSE)</f>
        <v>2hr 29mins</v>
      </c>
      <c r="I268" s="50">
        <v>0.10347222222222222</v>
      </c>
      <c r="J268" s="49" t="str">
        <f>VLOOKUP('Cursos Actuales'!$B268,'B.D. (Ocultar)'!$B$4:$M$554,12,FALSE)</f>
        <v>Intermedio</v>
      </c>
      <c r="K268" s="51" t="s">
        <v>1637</v>
      </c>
      <c r="L268" s="52" t="str">
        <f>VLOOKUP(B268,'B.D. (Ocultar)'!$B$4:$N$584,13,FALSE)</f>
        <v>SI</v>
      </c>
      <c r="M268" s="67" t="s">
        <v>16</v>
      </c>
      <c r="N268" s="54"/>
      <c r="O268" s="39"/>
      <c r="P268" s="39"/>
      <c r="Q268" s="39"/>
      <c r="R268" s="39"/>
      <c r="S268" s="39"/>
      <c r="T268" s="39"/>
      <c r="U268" s="39"/>
      <c r="V268" s="39"/>
      <c r="W268" s="39"/>
      <c r="X268" s="39"/>
      <c r="Y268" s="39"/>
      <c r="Z268" s="39"/>
    </row>
    <row r="269" spans="1:26" ht="15.75" customHeight="1">
      <c r="A269" s="46">
        <v>266</v>
      </c>
      <c r="B269" s="60" t="s">
        <v>706</v>
      </c>
      <c r="C269" s="48" t="str">
        <f>VLOOKUP('Cursos Actuales'!$B269,'B.D. (Ocultar)'!$B$4:$M$554,4,FALSE)</f>
        <v>Grissel Chávez De la Puente</v>
      </c>
      <c r="D269" s="48" t="str">
        <f>VLOOKUP('Cursos Actuales'!$B269,'B.D. (Ocultar)'!$B$4:$M$554,6,FALSE)</f>
        <v>Recursos humanos</v>
      </c>
      <c r="E269" s="48" t="str">
        <f>VLOOKUP('Cursos Actuales'!$B269,'B.D. (Ocultar)'!$B$4:$M$554,7,FALSE)</f>
        <v>RRHH Soft</v>
      </c>
      <c r="F269" s="48">
        <f>VLOOKUP('Cursos Actuales'!$B269,'B.D. (Ocultar)'!$B$4:$M$554,11,FALSE)</f>
        <v>2021</v>
      </c>
      <c r="G269" s="49" t="str">
        <f>VLOOKUP('Cursos Actuales'!$B269,'B.D. (Ocultar)'!$B$4:$M$888,10,FALSE)</f>
        <v>Sí</v>
      </c>
      <c r="H269" s="49" t="str">
        <f>VLOOKUP('Cursos Actuales'!$B269,'B.D. (Ocultar)'!$B$4:$M$554,9,FALSE)</f>
        <v>1hr 55mins</v>
      </c>
      <c r="I269" s="50">
        <v>7.9861111111111105E-2</v>
      </c>
      <c r="J269" s="49" t="str">
        <f>VLOOKUP('Cursos Actuales'!$B269,'B.D. (Ocultar)'!$B$4:$M$554,12,FALSE)</f>
        <v>Intermedio</v>
      </c>
      <c r="K269" s="51" t="s">
        <v>1638</v>
      </c>
      <c r="L269" s="52" t="str">
        <f>VLOOKUP(B269,'B.D. (Ocultar)'!$B$4:$N$584,13,FALSE)</f>
        <v>SI</v>
      </c>
      <c r="M269" s="67" t="s">
        <v>16</v>
      </c>
      <c r="N269" s="54"/>
      <c r="O269" s="39"/>
      <c r="P269" s="39"/>
      <c r="Q269" s="39"/>
      <c r="R269" s="39"/>
      <c r="S269" s="39"/>
      <c r="T269" s="39"/>
      <c r="U269" s="39"/>
      <c r="V269" s="39"/>
      <c r="W269" s="39"/>
      <c r="X269" s="39"/>
      <c r="Y269" s="39"/>
      <c r="Z269" s="39"/>
    </row>
    <row r="270" spans="1:26" ht="15.75" customHeight="1">
      <c r="A270" s="46">
        <v>267</v>
      </c>
      <c r="B270" s="60" t="s">
        <v>708</v>
      </c>
      <c r="C270" s="48" t="str">
        <f>VLOOKUP('Cursos Actuales'!$B270,'B.D. (Ocultar)'!$B$4:$M$554,4,FALSE)</f>
        <v>José Oropeza</v>
      </c>
      <c r="D270" s="48" t="str">
        <f>VLOOKUP('Cursos Actuales'!$B270,'B.D. (Ocultar)'!$B$4:$M$554,6,FALSE)</f>
        <v>Marketing</v>
      </c>
      <c r="E270" s="48" t="str">
        <f>VLOOKUP('Cursos Actuales'!$B270,'B.D. (Ocultar)'!$B$4:$M$554,7,FALSE)</f>
        <v>Marketing Digital</v>
      </c>
      <c r="F270" s="48">
        <f>VLOOKUP('Cursos Actuales'!$B270,'B.D. (Ocultar)'!$B$4:$M$554,11,FALSE)</f>
        <v>2021</v>
      </c>
      <c r="G270" s="49" t="str">
        <f>VLOOKUP('Cursos Actuales'!$B270,'B.D. (Ocultar)'!$B$4:$M$888,10,FALSE)</f>
        <v>Sí</v>
      </c>
      <c r="H270" s="49" t="str">
        <f>VLOOKUP('Cursos Actuales'!$B270,'B.D. (Ocultar)'!$B$4:$M$554,9,FALSE)</f>
        <v>53mins</v>
      </c>
      <c r="I270" s="50">
        <v>3.6805555555555557E-2</v>
      </c>
      <c r="J270" s="49" t="str">
        <f>VLOOKUP('Cursos Actuales'!$B270,'B.D. (Ocultar)'!$B$4:$M$554,12,FALSE)</f>
        <v>Intermedio</v>
      </c>
      <c r="K270" s="51" t="s">
        <v>1639</v>
      </c>
      <c r="L270" s="52" t="str">
        <f>VLOOKUP(B270,'B.D. (Ocultar)'!$B$4:$N$584,13,FALSE)</f>
        <v>SI</v>
      </c>
      <c r="M270" s="67" t="s">
        <v>16</v>
      </c>
      <c r="N270" s="54"/>
      <c r="O270" s="39"/>
      <c r="P270" s="39"/>
      <c r="Q270" s="39"/>
      <c r="R270" s="39"/>
      <c r="S270" s="39"/>
      <c r="T270" s="39"/>
      <c r="U270" s="39"/>
      <c r="V270" s="39"/>
      <c r="W270" s="39"/>
      <c r="X270" s="39"/>
      <c r="Y270" s="39"/>
      <c r="Z270" s="39"/>
    </row>
    <row r="271" spans="1:26" ht="15.75" customHeight="1">
      <c r="A271" s="46">
        <v>268</v>
      </c>
      <c r="B271" s="60" t="s">
        <v>710</v>
      </c>
      <c r="C271" s="48" t="str">
        <f>VLOOKUP('Cursos Actuales'!$B271,'B.D. (Ocultar)'!$B$4:$M$554,4,FALSE)</f>
        <v>Mercedes Torres</v>
      </c>
      <c r="D271" s="48" t="str">
        <f>VLOOKUP('Cursos Actuales'!$B271,'B.D. (Ocultar)'!$B$4:$M$554,6,FALSE)</f>
        <v>Marketing</v>
      </c>
      <c r="E271" s="48" t="str">
        <f>VLOOKUP('Cursos Actuales'!$B271,'B.D. (Ocultar)'!$B$4:$M$554,7,FALSE)</f>
        <v>Marketing Digital</v>
      </c>
      <c r="F271" s="48">
        <f>VLOOKUP('Cursos Actuales'!$B271,'B.D. (Ocultar)'!$B$4:$M$554,11,FALSE)</f>
        <v>2021</v>
      </c>
      <c r="G271" s="49" t="str">
        <f>VLOOKUP('Cursos Actuales'!$B271,'B.D. (Ocultar)'!$B$4:$M$888,10,FALSE)</f>
        <v>Sí</v>
      </c>
      <c r="H271" s="49" t="str">
        <f>VLOOKUP('Cursos Actuales'!$B271,'B.D. (Ocultar)'!$B$4:$M$554,9,FALSE)</f>
        <v>2hr 19mins</v>
      </c>
      <c r="I271" s="50">
        <v>9.6527777777777782E-2</v>
      </c>
      <c r="J271" s="49" t="str">
        <f>VLOOKUP('Cursos Actuales'!$B271,'B.D. (Ocultar)'!$B$4:$M$554,12,FALSE)</f>
        <v>Intermedio</v>
      </c>
      <c r="K271" s="51" t="s">
        <v>1640</v>
      </c>
      <c r="L271" s="52" t="str">
        <f>VLOOKUP(B271,'B.D. (Ocultar)'!$B$4:$N$584,13,FALSE)</f>
        <v>SI</v>
      </c>
      <c r="M271" s="67" t="s">
        <v>16</v>
      </c>
      <c r="N271" s="54"/>
      <c r="O271" s="39"/>
      <c r="P271" s="39"/>
      <c r="Q271" s="39"/>
      <c r="R271" s="39"/>
      <c r="S271" s="39"/>
      <c r="T271" s="39"/>
      <c r="U271" s="39"/>
      <c r="V271" s="39"/>
      <c r="W271" s="39"/>
      <c r="X271" s="39"/>
      <c r="Y271" s="39"/>
      <c r="Z271" s="39"/>
    </row>
    <row r="272" spans="1:26" ht="15" customHeight="1">
      <c r="A272" s="46">
        <v>269</v>
      </c>
      <c r="B272" s="60" t="s">
        <v>713</v>
      </c>
      <c r="C272" s="48" t="str">
        <f>VLOOKUP('Cursos Actuales'!$B272,'B.D. (Ocultar)'!$B$4:$M$554,4,FALSE)</f>
        <v>Rodrigo Cerón</v>
      </c>
      <c r="D272" s="48" t="str">
        <f>VLOOKUP('Cursos Actuales'!$B272,'B.D. (Ocultar)'!$B$4:$M$554,6,FALSE)</f>
        <v>Marketing</v>
      </c>
      <c r="E272" s="48" t="str">
        <f>VLOOKUP('Cursos Actuales'!$B272,'B.D. (Ocultar)'!$B$4:$M$554,7,FALSE)</f>
        <v>Marketing Digital</v>
      </c>
      <c r="F272" s="48">
        <f>VLOOKUP('Cursos Actuales'!$B272,'B.D. (Ocultar)'!$B$4:$M$554,11,FALSE)</f>
        <v>2021</v>
      </c>
      <c r="G272" s="49" t="str">
        <f>VLOOKUP('Cursos Actuales'!$B272,'B.D. (Ocultar)'!$B$4:$M$888,10,FALSE)</f>
        <v>Sí</v>
      </c>
      <c r="H272" s="49" t="str">
        <f>VLOOKUP('Cursos Actuales'!$B272,'B.D. (Ocultar)'!$B$4:$M$554,9,FALSE)</f>
        <v>1hr 53mins</v>
      </c>
      <c r="I272" s="50">
        <v>7.8472222222222221E-2</v>
      </c>
      <c r="J272" s="49" t="str">
        <f>VLOOKUP('Cursos Actuales'!$B272,'B.D. (Ocultar)'!$B$4:$M$554,12,FALSE)</f>
        <v>Básico</v>
      </c>
      <c r="K272" s="51" t="s">
        <v>1641</v>
      </c>
      <c r="L272" s="52" t="str">
        <f>VLOOKUP(B272,'B.D. (Ocultar)'!$B$4:$N$584,13,FALSE)</f>
        <v>SI</v>
      </c>
      <c r="M272" s="67" t="s">
        <v>16</v>
      </c>
      <c r="N272" s="61"/>
      <c r="O272" s="39"/>
      <c r="P272" s="39"/>
      <c r="Q272" s="39"/>
      <c r="R272" s="39"/>
      <c r="S272" s="39"/>
      <c r="T272" s="39"/>
      <c r="U272" s="39"/>
      <c r="V272" s="39"/>
      <c r="W272" s="39"/>
      <c r="X272" s="39"/>
      <c r="Y272" s="39"/>
      <c r="Z272" s="39"/>
    </row>
    <row r="273" spans="1:26" ht="15" customHeight="1">
      <c r="A273" s="46">
        <v>270</v>
      </c>
      <c r="B273" s="60" t="s">
        <v>715</v>
      </c>
      <c r="C273" s="48" t="str">
        <f>VLOOKUP('Cursos Actuales'!$B273,'B.D. (Ocultar)'!$B$4:$M$554,4,FALSE)</f>
        <v>Tatiana Rengifo</v>
      </c>
      <c r="D273" s="48" t="str">
        <f>VLOOKUP('Cursos Actuales'!$B273,'B.D. (Ocultar)'!$B$4:$M$554,6,FALSE)</f>
        <v>Marketing</v>
      </c>
      <c r="E273" s="48" t="str">
        <f>VLOOKUP('Cursos Actuales'!$B273,'B.D. (Ocultar)'!$B$4:$M$554,7,FALSE)</f>
        <v>Marketing Digital</v>
      </c>
      <c r="F273" s="48">
        <f>VLOOKUP('Cursos Actuales'!$B273,'B.D. (Ocultar)'!$B$4:$M$554,11,FALSE)</f>
        <v>2021</v>
      </c>
      <c r="G273" s="49" t="str">
        <f>VLOOKUP('Cursos Actuales'!$B273,'B.D. (Ocultar)'!$B$4:$M$888,10,FALSE)</f>
        <v>Sí</v>
      </c>
      <c r="H273" s="49" t="str">
        <f>VLOOKUP('Cursos Actuales'!$B273,'B.D. (Ocultar)'!$B$4:$M$554,9,FALSE)</f>
        <v>1hr 2mins</v>
      </c>
      <c r="I273" s="50">
        <v>4.3055555555555555E-2</v>
      </c>
      <c r="J273" s="49" t="str">
        <f>VLOOKUP('Cursos Actuales'!$B273,'B.D. (Ocultar)'!$B$4:$M$554,12,FALSE)</f>
        <v>Intermedio</v>
      </c>
      <c r="K273" s="51" t="s">
        <v>1642</v>
      </c>
      <c r="L273" s="52" t="str">
        <f>VLOOKUP(B273,'B.D. (Ocultar)'!$B$4:$N$584,13,FALSE)</f>
        <v>SI</v>
      </c>
      <c r="M273" s="67" t="s">
        <v>16</v>
      </c>
      <c r="N273" s="54"/>
      <c r="O273" s="39"/>
      <c r="P273" s="39"/>
      <c r="Q273" s="39"/>
      <c r="R273" s="39"/>
      <c r="S273" s="39"/>
      <c r="T273" s="39"/>
      <c r="U273" s="39"/>
      <c r="V273" s="39"/>
      <c r="W273" s="39"/>
      <c r="X273" s="39"/>
      <c r="Y273" s="39"/>
      <c r="Z273" s="39"/>
    </row>
    <row r="274" spans="1:26" ht="15" customHeight="1">
      <c r="A274" s="46">
        <v>271</v>
      </c>
      <c r="B274" s="60" t="s">
        <v>717</v>
      </c>
      <c r="C274" s="48" t="str">
        <f>VLOOKUP('Cursos Actuales'!$B274,'B.D. (Ocultar)'!$B$4:$M$554,4,FALSE)</f>
        <v>Sergio Bazo</v>
      </c>
      <c r="D274" s="48" t="str">
        <f>VLOOKUP('Cursos Actuales'!$B274,'B.D. (Ocultar)'!$B$4:$M$554,6,FALSE)</f>
        <v>Microsof Office</v>
      </c>
      <c r="E274" s="48" t="str">
        <f>VLOOKUP('Cursos Actuales'!$B274,'B.D. (Ocultar)'!$B$4:$M$554,7,FALSE)</f>
        <v>Office</v>
      </c>
      <c r="F274" s="48">
        <f>VLOOKUP('Cursos Actuales'!$B274,'B.D. (Ocultar)'!$B$4:$M$554,11,FALSE)</f>
        <v>2021</v>
      </c>
      <c r="G274" s="49" t="str">
        <f>VLOOKUP('Cursos Actuales'!$B274,'B.D. (Ocultar)'!$B$4:$M$888,10,FALSE)</f>
        <v>Sí</v>
      </c>
      <c r="H274" s="49" t="str">
        <f>VLOOKUP('Cursos Actuales'!$B274,'B.D. (Ocultar)'!$B$4:$M$554,9,FALSE)</f>
        <v>1hr 51mins</v>
      </c>
      <c r="I274" s="50">
        <v>7.7083333333333337E-2</v>
      </c>
      <c r="J274" s="49" t="str">
        <f>VLOOKUP('Cursos Actuales'!$B274,'B.D. (Ocultar)'!$B$4:$M$554,12,FALSE)</f>
        <v>Avanzado</v>
      </c>
      <c r="K274" s="51" t="s">
        <v>1643</v>
      </c>
      <c r="L274" s="52" t="str">
        <f>VLOOKUP(B274,'B.D. (Ocultar)'!$B$4:$N$584,13,FALSE)</f>
        <v>SI</v>
      </c>
      <c r="M274" s="67" t="s">
        <v>16</v>
      </c>
      <c r="N274" s="61"/>
      <c r="O274" s="39"/>
      <c r="P274" s="39"/>
      <c r="Q274" s="39"/>
      <c r="R274" s="39"/>
      <c r="S274" s="39"/>
      <c r="T274" s="39"/>
      <c r="U274" s="39"/>
      <c r="V274" s="39"/>
      <c r="W274" s="39"/>
      <c r="X274" s="39"/>
      <c r="Y274" s="39"/>
      <c r="Z274" s="39"/>
    </row>
    <row r="275" spans="1:26" ht="15" customHeight="1">
      <c r="A275" s="46">
        <v>272</v>
      </c>
      <c r="B275" s="60" t="s">
        <v>728</v>
      </c>
      <c r="C275" s="48" t="str">
        <f>VLOOKUP('Cursos Actuales'!$B275,'B.D. (Ocultar)'!$B$4:$M$554,4,FALSE)</f>
        <v>Alejandro Salem</v>
      </c>
      <c r="D275" s="48" t="str">
        <f>VLOOKUP('Cursos Actuales'!$B275,'B.D. (Ocultar)'!$B$4:$M$554,6,FALSE)</f>
        <v>Marketing</v>
      </c>
      <c r="E275" s="48" t="str">
        <f>VLOOKUP('Cursos Actuales'!$B275,'B.D. (Ocultar)'!$B$4:$M$554,7,FALSE)</f>
        <v>Marketing Digital</v>
      </c>
      <c r="F275" s="48">
        <f>VLOOKUP('Cursos Actuales'!$B275,'B.D. (Ocultar)'!$B$4:$M$554,11,FALSE)</f>
        <v>2021</v>
      </c>
      <c r="G275" s="49" t="str">
        <f>VLOOKUP('Cursos Actuales'!$B275,'B.D. (Ocultar)'!$B$4:$M$888,10,FALSE)</f>
        <v>Sí</v>
      </c>
      <c r="H275" s="49" t="str">
        <f>VLOOKUP('Cursos Actuales'!$B275,'B.D. (Ocultar)'!$B$4:$M$554,9,FALSE)</f>
        <v>2hrs 21mins</v>
      </c>
      <c r="I275" s="50">
        <v>0.11874999999999999</v>
      </c>
      <c r="J275" s="49" t="str">
        <f>VLOOKUP('Cursos Actuales'!$B275,'B.D. (Ocultar)'!$B$4:$M$554,12,FALSE)</f>
        <v>Intermedio</v>
      </c>
      <c r="K275" s="51" t="s">
        <v>1644</v>
      </c>
      <c r="L275" s="52" t="str">
        <f>VLOOKUP(B275,'B.D. (Ocultar)'!$B$4:$N$584,13,FALSE)</f>
        <v>SI</v>
      </c>
      <c r="M275" s="67" t="s">
        <v>16</v>
      </c>
      <c r="N275" s="54"/>
      <c r="O275" s="39"/>
      <c r="P275" s="39"/>
      <c r="Q275" s="39"/>
      <c r="R275" s="39"/>
      <c r="S275" s="39"/>
      <c r="T275" s="39"/>
      <c r="U275" s="39"/>
      <c r="V275" s="39"/>
      <c r="W275" s="39"/>
      <c r="X275" s="39"/>
      <c r="Y275" s="39"/>
      <c r="Z275" s="39"/>
    </row>
    <row r="276" spans="1:26" ht="15" customHeight="1">
      <c r="A276" s="46">
        <v>273</v>
      </c>
      <c r="B276" s="60" t="s">
        <v>654</v>
      </c>
      <c r="C276" s="48" t="str">
        <f>VLOOKUP('Cursos Actuales'!$B276,'B.D. (Ocultar)'!$B$4:$M$554,4,FALSE)</f>
        <v>Priscila Williams</v>
      </c>
      <c r="D276" s="48" t="str">
        <f>VLOOKUP('Cursos Actuales'!$B276,'B.D. (Ocultar)'!$B$4:$M$554,6,FALSE)</f>
        <v>Recursos humanos</v>
      </c>
      <c r="E276" s="48" t="str">
        <f>VLOOKUP('Cursos Actuales'!$B276,'B.D. (Ocultar)'!$B$4:$M$554,7,FALSE)</f>
        <v>RRHH Hard</v>
      </c>
      <c r="F276" s="48">
        <f>VLOOKUP('Cursos Actuales'!$B276,'B.D. (Ocultar)'!$B$4:$M$554,11,FALSE)</f>
        <v>2021</v>
      </c>
      <c r="G276" s="49" t="str">
        <f>VLOOKUP('Cursos Actuales'!$B276,'B.D. (Ocultar)'!$B$4:$M$888,10,FALSE)</f>
        <v>Sí</v>
      </c>
      <c r="H276" s="49" t="str">
        <f>VLOOKUP('Cursos Actuales'!$B276,'B.D. (Ocultar)'!$B$4:$M$554,9,FALSE)</f>
        <v>1hr 28mins</v>
      </c>
      <c r="I276" s="50">
        <v>6.1111111111111109E-2</v>
      </c>
      <c r="J276" s="49" t="str">
        <f>VLOOKUP('Cursos Actuales'!$B276,'B.D. (Ocultar)'!$B$4:$M$554,12,FALSE)</f>
        <v>Avanzado</v>
      </c>
      <c r="K276" s="51" t="s">
        <v>1645</v>
      </c>
      <c r="L276" s="52" t="str">
        <f>VLOOKUP(B276,'B.D. (Ocultar)'!$B$4:$N$584,13,FALSE)</f>
        <v>SI</v>
      </c>
      <c r="M276" s="67" t="s">
        <v>16</v>
      </c>
      <c r="N276" s="61"/>
      <c r="O276" s="39"/>
      <c r="P276" s="39"/>
      <c r="Q276" s="39"/>
      <c r="R276" s="39"/>
      <c r="S276" s="39"/>
      <c r="T276" s="39"/>
      <c r="U276" s="39"/>
      <c r="V276" s="39"/>
      <c r="W276" s="39"/>
      <c r="X276" s="39"/>
      <c r="Y276" s="39"/>
      <c r="Z276" s="39"/>
    </row>
    <row r="277" spans="1:26" ht="15" customHeight="1">
      <c r="A277" s="46">
        <v>274</v>
      </c>
      <c r="B277" s="60" t="s">
        <v>661</v>
      </c>
      <c r="C277" s="48" t="str">
        <f>VLOOKUP('Cursos Actuales'!$B277,'B.D. (Ocultar)'!$B$4:$M$554,4,FALSE)</f>
        <v>Milton Vela</v>
      </c>
      <c r="D277" s="48" t="str">
        <f>VLOOKUP('Cursos Actuales'!$B277,'B.D. (Ocultar)'!$B$4:$M$554,6,FALSE)</f>
        <v>Marketing</v>
      </c>
      <c r="E277" s="48" t="str">
        <f>VLOOKUP('Cursos Actuales'!$B277,'B.D. (Ocultar)'!$B$4:$M$554,7,FALSE)</f>
        <v>Marketing Digital</v>
      </c>
      <c r="F277" s="48">
        <f>VLOOKUP('Cursos Actuales'!$B277,'B.D. (Ocultar)'!$B$4:$M$554,11,FALSE)</f>
        <v>2021</v>
      </c>
      <c r="G277" s="49" t="str">
        <f>VLOOKUP('Cursos Actuales'!$B277,'B.D. (Ocultar)'!$B$4:$M$888,10,FALSE)</f>
        <v>Sí</v>
      </c>
      <c r="H277" s="49" t="str">
        <f>VLOOKUP('Cursos Actuales'!$B277,'B.D. (Ocultar)'!$B$4:$M$554,9,FALSE)</f>
        <v>2hrs 37mins</v>
      </c>
      <c r="I277" s="50">
        <v>0.10902777777777778</v>
      </c>
      <c r="J277" s="49" t="str">
        <f>VLOOKUP('Cursos Actuales'!$B277,'B.D. (Ocultar)'!$B$4:$M$554,12,FALSE)</f>
        <v>Intermedio</v>
      </c>
      <c r="K277" s="51" t="s">
        <v>1646</v>
      </c>
      <c r="L277" s="52" t="str">
        <f>VLOOKUP(B277,'B.D. (Ocultar)'!$B$4:$N$584,13,FALSE)</f>
        <v>SI</v>
      </c>
      <c r="M277" s="67" t="s">
        <v>16</v>
      </c>
      <c r="N277" s="54"/>
      <c r="O277" s="39"/>
      <c r="P277" s="39"/>
      <c r="Q277" s="39"/>
      <c r="R277" s="39"/>
      <c r="S277" s="39"/>
      <c r="T277" s="39"/>
      <c r="U277" s="39"/>
      <c r="V277" s="39"/>
      <c r="W277" s="39"/>
      <c r="X277" s="39"/>
      <c r="Y277" s="39"/>
      <c r="Z277" s="39"/>
    </row>
    <row r="278" spans="1:26" ht="15" customHeight="1">
      <c r="A278" s="46">
        <v>275</v>
      </c>
      <c r="B278" s="60" t="s">
        <v>664</v>
      </c>
      <c r="C278" s="48" t="str">
        <f>VLOOKUP('Cursos Actuales'!$B278,'B.D. (Ocultar)'!$B$4:$M$554,4,FALSE)</f>
        <v>Tom Griggs</v>
      </c>
      <c r="D278" s="48" t="str">
        <f>VLOOKUP('Cursos Actuales'!$B278,'B.D. (Ocultar)'!$B$4:$M$554,6,FALSE)</f>
        <v>Fotografía</v>
      </c>
      <c r="E278" s="48" t="str">
        <f>VLOOKUP('Cursos Actuales'!$B278,'B.D. (Ocultar)'!$B$4:$M$554,7,FALSE)</f>
        <v>Fotografía</v>
      </c>
      <c r="F278" s="48">
        <f>VLOOKUP('Cursos Actuales'!$B278,'B.D. (Ocultar)'!$B$4:$M$554,11,FALSE)</f>
        <v>2021</v>
      </c>
      <c r="G278" s="49" t="str">
        <f>VLOOKUP('Cursos Actuales'!$B278,'B.D. (Ocultar)'!$B$4:$M$888,10,FALSE)</f>
        <v>Sí</v>
      </c>
      <c r="H278" s="49" t="str">
        <f>VLOOKUP('Cursos Actuales'!$B278,'B.D. (Ocultar)'!$B$4:$M$554,9,FALSE)</f>
        <v>1hr 42mins</v>
      </c>
      <c r="I278" s="50">
        <v>7.0833333333333331E-2</v>
      </c>
      <c r="J278" s="49" t="str">
        <f>VLOOKUP('Cursos Actuales'!$B278,'B.D. (Ocultar)'!$B$4:$M$554,12,FALSE)</f>
        <v>Intermedio</v>
      </c>
      <c r="K278" s="51" t="s">
        <v>1647</v>
      </c>
      <c r="L278" s="52" t="str">
        <f>VLOOKUP(B278,'B.D. (Ocultar)'!$B$4:$N$584,13,FALSE)</f>
        <v>SI</v>
      </c>
      <c r="M278" s="67" t="s">
        <v>16</v>
      </c>
      <c r="N278" s="54"/>
      <c r="O278" s="39"/>
      <c r="P278" s="39"/>
      <c r="Q278" s="39"/>
      <c r="R278" s="39"/>
      <c r="S278" s="39"/>
      <c r="T278" s="39"/>
      <c r="U278" s="39"/>
      <c r="V278" s="39"/>
      <c r="W278" s="39"/>
      <c r="X278" s="39"/>
      <c r="Y278" s="39"/>
      <c r="Z278" s="39"/>
    </row>
    <row r="279" spans="1:26" ht="15" customHeight="1">
      <c r="A279" s="46">
        <v>276</v>
      </c>
      <c r="B279" s="60" t="s">
        <v>666</v>
      </c>
      <c r="C279" s="48" t="str">
        <f>VLOOKUP('Cursos Actuales'!$B279,'B.D. (Ocultar)'!$B$4:$M$554,4,FALSE)</f>
        <v>Daniel Alvarez</v>
      </c>
      <c r="D279" s="48" t="str">
        <f>VLOOKUP('Cursos Actuales'!$B279,'B.D. (Ocultar)'!$B$4:$M$554,6,FALSE)</f>
        <v>Marketing</v>
      </c>
      <c r="E279" s="48" t="str">
        <f>VLOOKUP('Cursos Actuales'!$B279,'B.D. (Ocultar)'!$B$4:$M$554,7,FALSE)</f>
        <v>Marketing Digital</v>
      </c>
      <c r="F279" s="48">
        <f>VLOOKUP('Cursos Actuales'!$B279,'B.D. (Ocultar)'!$B$4:$M$554,11,FALSE)</f>
        <v>2021</v>
      </c>
      <c r="G279" s="49" t="str">
        <f>VLOOKUP('Cursos Actuales'!$B279,'B.D. (Ocultar)'!$B$4:$M$888,10,FALSE)</f>
        <v>Sí</v>
      </c>
      <c r="H279" s="49" t="str">
        <f>VLOOKUP('Cursos Actuales'!$B279,'B.D. (Ocultar)'!$B$4:$M$554,9,FALSE)</f>
        <v>1hr 4mins</v>
      </c>
      <c r="I279" s="50">
        <v>4.4444444444444446E-2</v>
      </c>
      <c r="J279" s="49" t="str">
        <f>VLOOKUP('Cursos Actuales'!$B279,'B.D. (Ocultar)'!$B$4:$M$554,12,FALSE)</f>
        <v>Intermedio</v>
      </c>
      <c r="K279" s="51" t="s">
        <v>1648</v>
      </c>
      <c r="L279" s="52" t="str">
        <f>VLOOKUP(B279,'B.D. (Ocultar)'!$B$4:$N$584,13,FALSE)</f>
        <v>SI</v>
      </c>
      <c r="M279" s="67" t="s">
        <v>16</v>
      </c>
      <c r="N279" s="54"/>
      <c r="O279" s="39"/>
      <c r="P279" s="39"/>
      <c r="Q279" s="39"/>
      <c r="R279" s="39"/>
      <c r="S279" s="39"/>
      <c r="T279" s="39"/>
      <c r="U279" s="39"/>
      <c r="V279" s="39"/>
      <c r="W279" s="39"/>
      <c r="X279" s="39"/>
      <c r="Y279" s="39"/>
      <c r="Z279" s="39"/>
    </row>
    <row r="280" spans="1:26" ht="15" customHeight="1">
      <c r="A280" s="46">
        <v>277</v>
      </c>
      <c r="B280" s="60" t="s">
        <v>668</v>
      </c>
      <c r="C280" s="48" t="str">
        <f>VLOOKUP('Cursos Actuales'!$B280,'B.D. (Ocultar)'!$B$4:$M$554,4,FALSE)</f>
        <v>Ayme Urbina</v>
      </c>
      <c r="D280" s="48" t="str">
        <f>VLOOKUP('Cursos Actuales'!$B280,'B.D. (Ocultar)'!$B$4:$M$554,6,FALSE)</f>
        <v>Negocios</v>
      </c>
      <c r="E280" s="48" t="str">
        <f>VLOOKUP('Cursos Actuales'!$B280,'B.D. (Ocultar)'!$B$4:$M$554,7,FALSE)</f>
        <v>Emprendimiento</v>
      </c>
      <c r="F280" s="48">
        <f>VLOOKUP('Cursos Actuales'!$B280,'B.D. (Ocultar)'!$B$4:$M$554,11,FALSE)</f>
        <v>2021</v>
      </c>
      <c r="G280" s="49" t="str">
        <f>VLOOKUP('Cursos Actuales'!$B280,'B.D. (Ocultar)'!$B$4:$M$888,10,FALSE)</f>
        <v>Sí</v>
      </c>
      <c r="H280" s="49" t="str">
        <f>VLOOKUP('Cursos Actuales'!$B280,'B.D. (Ocultar)'!$B$4:$M$554,9,FALSE)</f>
        <v>2hr 10mins</v>
      </c>
      <c r="I280" s="50">
        <v>9.0277777777777776E-2</v>
      </c>
      <c r="J280" s="49" t="str">
        <f>VLOOKUP('Cursos Actuales'!$B280,'B.D. (Ocultar)'!$B$4:$M$554,12,FALSE)</f>
        <v>Intermedio</v>
      </c>
      <c r="K280" s="51" t="s">
        <v>1649</v>
      </c>
      <c r="L280" s="52" t="str">
        <f>VLOOKUP(B280,'B.D. (Ocultar)'!$B$4:$N$584,13,FALSE)</f>
        <v>SI</v>
      </c>
      <c r="M280" s="67" t="s">
        <v>16</v>
      </c>
      <c r="N280" s="54"/>
      <c r="O280" s="39"/>
      <c r="P280" s="39"/>
      <c r="Q280" s="39"/>
      <c r="R280" s="39"/>
      <c r="S280" s="39"/>
      <c r="T280" s="39"/>
      <c r="U280" s="39"/>
      <c r="V280" s="39"/>
      <c r="W280" s="39"/>
      <c r="X280" s="39"/>
      <c r="Y280" s="39"/>
      <c r="Z280" s="39"/>
    </row>
    <row r="281" spans="1:26" ht="15" customHeight="1">
      <c r="A281" s="46">
        <v>278</v>
      </c>
      <c r="B281" s="60" t="s">
        <v>674</v>
      </c>
      <c r="C281" s="48" t="str">
        <f>VLOOKUP('Cursos Actuales'!$B281,'B.D. (Ocultar)'!$B$4:$M$554,4,FALSE)</f>
        <v>Nicolas Reyes</v>
      </c>
      <c r="D281" s="48" t="str">
        <f>VLOOKUP('Cursos Actuales'!$B281,'B.D. (Ocultar)'!$B$4:$M$554,6,FALSE)</f>
        <v>Tecnologia y Digital</v>
      </c>
      <c r="E281" s="48" t="str">
        <f>VLOOKUP('Cursos Actuales'!$B281,'B.D. (Ocultar)'!$B$4:$M$554,7,FALSE)</f>
        <v>Tecnología y Digital</v>
      </c>
      <c r="F281" s="48">
        <f>VLOOKUP('Cursos Actuales'!$B281,'B.D. (Ocultar)'!$B$4:$M$554,11,FALSE)</f>
        <v>2021</v>
      </c>
      <c r="G281" s="49" t="str">
        <f>VLOOKUP('Cursos Actuales'!$B281,'B.D. (Ocultar)'!$B$4:$M$888,10,FALSE)</f>
        <v>Sí</v>
      </c>
      <c r="H281" s="49" t="str">
        <f>VLOOKUP('Cursos Actuales'!$B281,'B.D. (Ocultar)'!$B$4:$M$554,9,FALSE)</f>
        <v>1hr 13mins</v>
      </c>
      <c r="I281" s="50">
        <v>5.0694444444444445E-2</v>
      </c>
      <c r="J281" s="49" t="str">
        <f>VLOOKUP('Cursos Actuales'!$B281,'B.D. (Ocultar)'!$B$4:$M$554,12,FALSE)</f>
        <v>Intermedio</v>
      </c>
      <c r="K281" s="51" t="s">
        <v>1650</v>
      </c>
      <c r="L281" s="52" t="str">
        <f>VLOOKUP(B281,'B.D. (Ocultar)'!$B$4:$N$584,13,FALSE)</f>
        <v>SI</v>
      </c>
      <c r="M281" s="67" t="s">
        <v>16</v>
      </c>
      <c r="N281" s="61"/>
      <c r="O281" s="39"/>
      <c r="P281" s="39"/>
      <c r="Q281" s="39"/>
      <c r="R281" s="39"/>
      <c r="S281" s="39"/>
      <c r="T281" s="39"/>
      <c r="U281" s="39"/>
      <c r="V281" s="39"/>
      <c r="W281" s="39"/>
      <c r="X281" s="39"/>
      <c r="Y281" s="39"/>
      <c r="Z281" s="39"/>
    </row>
    <row r="282" spans="1:26" ht="15" customHeight="1">
      <c r="A282" s="46">
        <v>279</v>
      </c>
      <c r="B282" s="60" t="s">
        <v>676</v>
      </c>
      <c r="C282" s="48" t="str">
        <f>VLOOKUP('Cursos Actuales'!$B282,'B.D. (Ocultar)'!$B$4:$M$554,4,FALSE)</f>
        <v>Juan Pablo Robles</v>
      </c>
      <c r="D282" s="48" t="str">
        <f>VLOOKUP('Cursos Actuales'!$B282,'B.D. (Ocultar)'!$B$4:$M$554,6,FALSE)</f>
        <v>Negocios</v>
      </c>
      <c r="E282" s="48" t="str">
        <f>VLOOKUP('Cursos Actuales'!$B282,'B.D. (Ocultar)'!$B$4:$M$554,7,FALSE)</f>
        <v>Emprendimiento</v>
      </c>
      <c r="F282" s="48">
        <f>VLOOKUP('Cursos Actuales'!$B282,'B.D. (Ocultar)'!$B$4:$M$554,11,FALSE)</f>
        <v>2021</v>
      </c>
      <c r="G282" s="49" t="str">
        <f>VLOOKUP('Cursos Actuales'!$B282,'B.D. (Ocultar)'!$B$4:$M$888,10,FALSE)</f>
        <v>Sí</v>
      </c>
      <c r="H282" s="49" t="str">
        <f>VLOOKUP('Cursos Actuales'!$B282,'B.D. (Ocultar)'!$B$4:$M$554,9,FALSE)</f>
        <v>1hr 56mins</v>
      </c>
      <c r="I282" s="50">
        <v>8.0555555555555561E-2</v>
      </c>
      <c r="J282" s="49" t="str">
        <f>VLOOKUP('Cursos Actuales'!$B282,'B.D. (Ocultar)'!$B$4:$M$554,12,FALSE)</f>
        <v>Intermedio</v>
      </c>
      <c r="K282" s="51" t="s">
        <v>1651</v>
      </c>
      <c r="L282" s="52" t="str">
        <f>VLOOKUP(B282,'B.D. (Ocultar)'!$B$4:$N$584,13,FALSE)</f>
        <v>SI</v>
      </c>
      <c r="M282" s="67" t="s">
        <v>16</v>
      </c>
      <c r="N282" s="54"/>
      <c r="O282" s="39"/>
      <c r="P282" s="39"/>
      <c r="Q282" s="39"/>
      <c r="R282" s="39"/>
      <c r="S282" s="39"/>
      <c r="T282" s="39"/>
      <c r="U282" s="39"/>
      <c r="V282" s="39"/>
      <c r="W282" s="39"/>
      <c r="X282" s="39"/>
      <c r="Y282" s="39"/>
      <c r="Z282" s="39"/>
    </row>
    <row r="283" spans="1:26" ht="15" customHeight="1">
      <c r="A283" s="46">
        <v>280</v>
      </c>
      <c r="B283" s="60" t="s">
        <v>679</v>
      </c>
      <c r="C283" s="48" t="str">
        <f>VLOOKUP('Cursos Actuales'!$B283,'B.D. (Ocultar)'!$B$4:$M$554,4,FALSE)</f>
        <v>Iván Fanego</v>
      </c>
      <c r="D283" s="48" t="str">
        <f>VLOOKUP('Cursos Actuales'!$B283,'B.D. (Ocultar)'!$B$4:$M$554,6,FALSE)</f>
        <v>Marketing</v>
      </c>
      <c r="E283" s="48" t="str">
        <f>VLOOKUP('Cursos Actuales'!$B283,'B.D. (Ocultar)'!$B$4:$M$554,7,FALSE)</f>
        <v>Marketing Digital</v>
      </c>
      <c r="F283" s="48">
        <f>VLOOKUP('Cursos Actuales'!$B283,'B.D. (Ocultar)'!$B$4:$M$554,11,FALSE)</f>
        <v>2021</v>
      </c>
      <c r="G283" s="49" t="str">
        <f>VLOOKUP('Cursos Actuales'!$B283,'B.D. (Ocultar)'!$B$4:$M$888,10,FALSE)</f>
        <v>Sí</v>
      </c>
      <c r="H283" s="49" t="str">
        <f>VLOOKUP('Cursos Actuales'!$B283,'B.D. (Ocultar)'!$B$4:$M$554,9,FALSE)</f>
        <v>3hr 2mins</v>
      </c>
      <c r="I283" s="50">
        <v>0.12638888888888888</v>
      </c>
      <c r="J283" s="49" t="str">
        <f>VLOOKUP('Cursos Actuales'!$B283,'B.D. (Ocultar)'!$B$4:$M$554,12,FALSE)</f>
        <v>Intermedio</v>
      </c>
      <c r="K283" s="51" t="s">
        <v>1652</v>
      </c>
      <c r="L283" s="52" t="str">
        <f>VLOOKUP(B283,'B.D. (Ocultar)'!$B$4:$N$584,13,FALSE)</f>
        <v>SI</v>
      </c>
      <c r="M283" s="67" t="s">
        <v>16</v>
      </c>
      <c r="N283" s="54"/>
      <c r="O283" s="39"/>
      <c r="P283" s="39"/>
      <c r="Q283" s="39"/>
      <c r="R283" s="39"/>
      <c r="S283" s="39"/>
      <c r="T283" s="39"/>
      <c r="U283" s="39"/>
      <c r="V283" s="39"/>
      <c r="W283" s="39"/>
      <c r="X283" s="39"/>
      <c r="Y283" s="39"/>
      <c r="Z283" s="39"/>
    </row>
    <row r="284" spans="1:26" ht="15" customHeight="1">
      <c r="A284" s="46">
        <v>281</v>
      </c>
      <c r="B284" s="60" t="s">
        <v>682</v>
      </c>
      <c r="C284" s="48" t="str">
        <f>VLOOKUP('Cursos Actuales'!$B284,'B.D. (Ocultar)'!$B$4:$M$554,4,FALSE)</f>
        <v>Karla García</v>
      </c>
      <c r="D284" s="48" t="str">
        <f>VLOOKUP('Cursos Actuales'!$B284,'B.D. (Ocultar)'!$B$4:$M$554,6,FALSE)</f>
        <v>Recursos humanos</v>
      </c>
      <c r="E284" s="48" t="str">
        <f>VLOOKUP('Cursos Actuales'!$B284,'B.D. (Ocultar)'!$B$4:$M$554,7,FALSE)</f>
        <v>RRHH Soft</v>
      </c>
      <c r="F284" s="48">
        <f>VLOOKUP('Cursos Actuales'!$B284,'B.D. (Ocultar)'!$B$4:$M$554,11,FALSE)</f>
        <v>2021</v>
      </c>
      <c r="G284" s="49" t="str">
        <f>VLOOKUP('Cursos Actuales'!$B284,'B.D. (Ocultar)'!$B$4:$M$888,10,FALSE)</f>
        <v>Sí</v>
      </c>
      <c r="H284" s="49" t="str">
        <f>VLOOKUP('Cursos Actuales'!$B284,'B.D. (Ocultar)'!$B$4:$M$554,9,FALSE)</f>
        <v>1hr 23mins</v>
      </c>
      <c r="I284" s="50">
        <v>5.7638888888888892E-2</v>
      </c>
      <c r="J284" s="49" t="str">
        <f>VLOOKUP('Cursos Actuales'!$B284,'B.D. (Ocultar)'!$B$4:$M$554,12,FALSE)</f>
        <v>Intermedio</v>
      </c>
      <c r="K284" s="51" t="s">
        <v>1653</v>
      </c>
      <c r="L284" s="52" t="str">
        <f>VLOOKUP(B284,'B.D. (Ocultar)'!$B$4:$N$584,13,FALSE)</f>
        <v>SI</v>
      </c>
      <c r="M284" s="67" t="s">
        <v>16</v>
      </c>
      <c r="N284" s="61"/>
      <c r="O284" s="39"/>
      <c r="P284" s="39"/>
      <c r="Q284" s="39"/>
      <c r="R284" s="39"/>
      <c r="S284" s="39"/>
      <c r="T284" s="39"/>
      <c r="U284" s="39"/>
      <c r="V284" s="39"/>
      <c r="W284" s="39"/>
      <c r="X284" s="39"/>
      <c r="Y284" s="39"/>
      <c r="Z284" s="39"/>
    </row>
    <row r="285" spans="1:26" ht="15" customHeight="1">
      <c r="A285" s="46">
        <v>282</v>
      </c>
      <c r="B285" s="60" t="s">
        <v>684</v>
      </c>
      <c r="C285" s="48" t="str">
        <f>VLOOKUP('Cursos Actuales'!$B285,'B.D. (Ocultar)'!$B$4:$M$554,4,FALSE)</f>
        <v>Karla García</v>
      </c>
      <c r="D285" s="48" t="str">
        <f>VLOOKUP('Cursos Actuales'!$B285,'B.D. (Ocultar)'!$B$4:$M$554,6,FALSE)</f>
        <v>Recursos humanos</v>
      </c>
      <c r="E285" s="48" t="str">
        <f>VLOOKUP('Cursos Actuales'!$B285,'B.D. (Ocultar)'!$B$4:$M$554,7,FALSE)</f>
        <v>RRHH Soft</v>
      </c>
      <c r="F285" s="48">
        <f>VLOOKUP('Cursos Actuales'!$B285,'B.D. (Ocultar)'!$B$4:$M$554,11,FALSE)</f>
        <v>2021</v>
      </c>
      <c r="G285" s="49" t="str">
        <f>VLOOKUP('Cursos Actuales'!$B285,'B.D. (Ocultar)'!$B$4:$M$888,10,FALSE)</f>
        <v>Sí</v>
      </c>
      <c r="H285" s="49" t="str">
        <f>VLOOKUP('Cursos Actuales'!$B285,'B.D. (Ocultar)'!$B$4:$M$554,9,FALSE)</f>
        <v>2hr 14mins</v>
      </c>
      <c r="I285" s="50">
        <v>9.3055555555555558E-2</v>
      </c>
      <c r="J285" s="49" t="str">
        <f>VLOOKUP('Cursos Actuales'!$B285,'B.D. (Ocultar)'!$B$4:$M$554,12,FALSE)</f>
        <v>Intermedio</v>
      </c>
      <c r="K285" s="51" t="s">
        <v>1654</v>
      </c>
      <c r="L285" s="52" t="str">
        <f>VLOOKUP(B285,'B.D. (Ocultar)'!$B$4:$N$584,13,FALSE)</f>
        <v>SI</v>
      </c>
      <c r="M285" s="67" t="s">
        <v>16</v>
      </c>
      <c r="N285" s="61"/>
      <c r="O285" s="39"/>
      <c r="P285" s="39"/>
      <c r="Q285" s="39"/>
      <c r="R285" s="39"/>
      <c r="S285" s="39"/>
      <c r="T285" s="39"/>
      <c r="U285" s="39"/>
      <c r="V285" s="39"/>
      <c r="W285" s="39"/>
      <c r="X285" s="39"/>
      <c r="Y285" s="39"/>
      <c r="Z285" s="39"/>
    </row>
    <row r="286" spans="1:26" ht="15" customHeight="1">
      <c r="A286" s="46">
        <v>283</v>
      </c>
      <c r="B286" s="60" t="s">
        <v>686</v>
      </c>
      <c r="C286" s="48" t="str">
        <f>VLOOKUP('Cursos Actuales'!$B286,'B.D. (Ocultar)'!$B$4:$M$554,4,FALSE)</f>
        <v>Angelo Toledo</v>
      </c>
      <c r="D286" s="48" t="str">
        <f>VLOOKUP('Cursos Actuales'!$B286,'B.D. (Ocultar)'!$B$4:$M$554,6,FALSE)</f>
        <v>Negocios</v>
      </c>
      <c r="E286" s="48" t="str">
        <f>VLOOKUP('Cursos Actuales'!$B286,'B.D. (Ocultar)'!$B$4:$M$554,7,FALSE)</f>
        <v>Finanzas</v>
      </c>
      <c r="F286" s="48">
        <f>VLOOKUP('Cursos Actuales'!$B286,'B.D. (Ocultar)'!$B$4:$M$554,11,FALSE)</f>
        <v>2021</v>
      </c>
      <c r="G286" s="49" t="str">
        <f>VLOOKUP('Cursos Actuales'!$B286,'B.D. (Ocultar)'!$B$4:$M$888,10,FALSE)</f>
        <v>Sí</v>
      </c>
      <c r="H286" s="49" t="str">
        <f>VLOOKUP('Cursos Actuales'!$B286,'B.D. (Ocultar)'!$B$4:$M$554,9,FALSE)</f>
        <v>1hr 33mins</v>
      </c>
      <c r="I286" s="50">
        <v>6.458333333333334E-2</v>
      </c>
      <c r="J286" s="49" t="str">
        <f>VLOOKUP('Cursos Actuales'!$B286,'B.D. (Ocultar)'!$B$4:$M$554,12,FALSE)</f>
        <v>Intermedio</v>
      </c>
      <c r="K286" s="63" t="s">
        <v>1655</v>
      </c>
      <c r="L286" s="52" t="str">
        <f>VLOOKUP(B286,'B.D. (Ocultar)'!$B$4:$N$584,13,FALSE)</f>
        <v>SI</v>
      </c>
      <c r="M286" s="67" t="s">
        <v>16</v>
      </c>
      <c r="N286" s="61"/>
      <c r="O286" s="39"/>
      <c r="P286" s="39"/>
      <c r="Q286" s="39"/>
      <c r="R286" s="39"/>
      <c r="S286" s="39"/>
      <c r="T286" s="39"/>
      <c r="U286" s="39"/>
      <c r="V286" s="39"/>
      <c r="W286" s="39"/>
      <c r="X286" s="39"/>
      <c r="Y286" s="39"/>
      <c r="Z286" s="39"/>
    </row>
    <row r="287" spans="1:26" ht="15" customHeight="1">
      <c r="A287" s="46">
        <v>284</v>
      </c>
      <c r="B287" s="60" t="s">
        <v>687</v>
      </c>
      <c r="C287" s="48" t="str">
        <f>VLOOKUP('Cursos Actuales'!$B287,'B.D. (Ocultar)'!$B$4:$M$554,4,FALSE)</f>
        <v>Juan Pablo Robles</v>
      </c>
      <c r="D287" s="48" t="str">
        <f>VLOOKUP('Cursos Actuales'!$B287,'B.D. (Ocultar)'!$B$4:$M$554,6,FALSE)</f>
        <v>Negocios</v>
      </c>
      <c r="E287" s="48" t="str">
        <f>VLOOKUP('Cursos Actuales'!$B287,'B.D. (Ocultar)'!$B$4:$M$554,7,FALSE)</f>
        <v>Emprendimiento</v>
      </c>
      <c r="F287" s="48">
        <f>VLOOKUP('Cursos Actuales'!$B287,'B.D. (Ocultar)'!$B$4:$M$554,11,FALSE)</f>
        <v>2021</v>
      </c>
      <c r="G287" s="49" t="str">
        <f>VLOOKUP('Cursos Actuales'!$B287,'B.D. (Ocultar)'!$B$4:$M$888,10,FALSE)</f>
        <v>Sí</v>
      </c>
      <c r="H287" s="49" t="str">
        <f>VLOOKUP('Cursos Actuales'!$B287,'B.D. (Ocultar)'!$B$4:$M$554,9,FALSE)</f>
        <v>1hr 45mins</v>
      </c>
      <c r="I287" s="50">
        <v>7.2916666666666671E-2</v>
      </c>
      <c r="J287" s="49" t="str">
        <f>VLOOKUP('Cursos Actuales'!$B287,'B.D. (Ocultar)'!$B$4:$M$554,12,FALSE)</f>
        <v>Intermedio</v>
      </c>
      <c r="K287" s="51" t="s">
        <v>1656</v>
      </c>
      <c r="L287" s="52" t="str">
        <f>VLOOKUP(B287,'B.D. (Ocultar)'!$B$4:$N$584,13,FALSE)</f>
        <v>SI</v>
      </c>
      <c r="M287" s="67" t="s">
        <v>16</v>
      </c>
      <c r="N287" s="54"/>
      <c r="O287" s="39"/>
      <c r="P287" s="39"/>
      <c r="Q287" s="39"/>
      <c r="R287" s="39"/>
      <c r="S287" s="39"/>
      <c r="T287" s="39"/>
      <c r="U287" s="39"/>
      <c r="V287" s="39"/>
      <c r="W287" s="39"/>
      <c r="X287" s="39"/>
      <c r="Y287" s="39"/>
      <c r="Z287" s="39"/>
    </row>
    <row r="288" spans="1:26" ht="15" customHeight="1">
      <c r="A288" s="46">
        <v>285</v>
      </c>
      <c r="B288" s="60" t="s">
        <v>689</v>
      </c>
      <c r="C288" s="48" t="str">
        <f>VLOOKUP('Cursos Actuales'!$B288,'B.D. (Ocultar)'!$B$4:$M$554,4,FALSE)</f>
        <v>Raúl Farías</v>
      </c>
      <c r="D288" s="48" t="str">
        <f>VLOOKUP('Cursos Actuales'!$B288,'B.D. (Ocultar)'!$B$4:$M$554,6,FALSE)</f>
        <v>Diseño y Creatividad</v>
      </c>
      <c r="E288" s="48" t="str">
        <f>VLOOKUP('Cursos Actuales'!$B288,'B.D. (Ocultar)'!$B$4:$M$554,7,FALSE)</f>
        <v>Diseño y creatividad</v>
      </c>
      <c r="F288" s="48">
        <f>VLOOKUP('Cursos Actuales'!$B288,'B.D. (Ocultar)'!$B$4:$M$554,11,FALSE)</f>
        <v>2021</v>
      </c>
      <c r="G288" s="49" t="str">
        <f>VLOOKUP('Cursos Actuales'!$B288,'B.D. (Ocultar)'!$B$4:$M$888,10,FALSE)</f>
        <v>Sí</v>
      </c>
      <c r="H288" s="49" t="str">
        <f>VLOOKUP('Cursos Actuales'!$B288,'B.D. (Ocultar)'!$B$4:$M$554,9,FALSE)</f>
        <v>1hr 21mins</v>
      </c>
      <c r="I288" s="50">
        <v>5.6250000000000001E-2</v>
      </c>
      <c r="J288" s="49" t="str">
        <f>VLOOKUP('Cursos Actuales'!$B288,'B.D. (Ocultar)'!$B$4:$M$554,12,FALSE)</f>
        <v>Intermedio</v>
      </c>
      <c r="K288" s="51" t="s">
        <v>1657</v>
      </c>
      <c r="L288" s="52" t="str">
        <f>VLOOKUP(B288,'B.D. (Ocultar)'!$B$4:$N$584,13,FALSE)</f>
        <v>SI</v>
      </c>
      <c r="M288" s="67" t="s">
        <v>16</v>
      </c>
      <c r="N288" s="54"/>
      <c r="O288" s="39"/>
      <c r="P288" s="39"/>
      <c r="Q288" s="39"/>
      <c r="R288" s="39"/>
      <c r="S288" s="39"/>
      <c r="T288" s="39"/>
      <c r="U288" s="39"/>
      <c r="V288" s="39"/>
      <c r="W288" s="39"/>
      <c r="X288" s="39"/>
      <c r="Y288" s="39"/>
      <c r="Z288" s="39"/>
    </row>
    <row r="289" spans="1:26" ht="15" customHeight="1">
      <c r="A289" s="46">
        <v>286</v>
      </c>
      <c r="B289" s="60" t="s">
        <v>850</v>
      </c>
      <c r="C289" s="48" t="str">
        <f>VLOOKUP('Cursos Actuales'!$B289,'B.D. (Ocultar)'!$B$4:$M$554,4,FALSE)</f>
        <v>Francisco Landa</v>
      </c>
      <c r="D289" s="48" t="str">
        <f>VLOOKUP('Cursos Actuales'!$B289,'B.D. (Ocultar)'!$B$4:$M$554,6,FALSE)</f>
        <v>Marketing</v>
      </c>
      <c r="E289" s="48" t="str">
        <f>VLOOKUP('Cursos Actuales'!$B289,'B.D. (Ocultar)'!$B$4:$M$554,7,FALSE)</f>
        <v>Marketing Digital</v>
      </c>
      <c r="F289" s="48">
        <f>VLOOKUP('Cursos Actuales'!$B289,'B.D. (Ocultar)'!$B$4:$M$554,11,FALSE)</f>
        <v>2021</v>
      </c>
      <c r="G289" s="49" t="str">
        <f>VLOOKUP('Cursos Actuales'!$B289,'B.D. (Ocultar)'!$B$4:$M$888,10,FALSE)</f>
        <v>Sí</v>
      </c>
      <c r="H289" s="49" t="str">
        <f>VLOOKUP('Cursos Actuales'!$B289,'B.D. (Ocultar)'!$B$4:$M$554,9,FALSE)</f>
        <v>1hr 7mins</v>
      </c>
      <c r="I289" s="50">
        <v>4.6527777777777779E-2</v>
      </c>
      <c r="J289" s="49" t="str">
        <f>VLOOKUP('Cursos Actuales'!$B289,'B.D. (Ocultar)'!$B$4:$M$554,12,FALSE)</f>
        <v>Intermedio</v>
      </c>
      <c r="K289" s="51" t="s">
        <v>1658</v>
      </c>
      <c r="L289" s="52" t="str">
        <f>VLOOKUP(B289,'B.D. (Ocultar)'!$B$4:$N$584,13,FALSE)</f>
        <v>SI</v>
      </c>
      <c r="M289" s="67" t="s">
        <v>16</v>
      </c>
      <c r="N289" s="54"/>
      <c r="O289" s="39"/>
      <c r="P289" s="39"/>
      <c r="Q289" s="39"/>
      <c r="R289" s="39"/>
      <c r="S289" s="39"/>
      <c r="T289" s="39"/>
      <c r="U289" s="39"/>
      <c r="V289" s="39"/>
      <c r="W289" s="39"/>
      <c r="X289" s="39"/>
      <c r="Y289" s="39"/>
      <c r="Z289" s="39"/>
    </row>
    <row r="290" spans="1:26" ht="15" customHeight="1">
      <c r="A290" s="46">
        <v>287</v>
      </c>
      <c r="B290" s="60" t="s">
        <v>643</v>
      </c>
      <c r="C290" s="48" t="str">
        <f>VLOOKUP('Cursos Actuales'!$B290,'B.D. (Ocultar)'!$B$4:$M$554,4,FALSE)</f>
        <v>Sergio Bazo</v>
      </c>
      <c r="D290" s="48" t="str">
        <f>VLOOKUP('Cursos Actuales'!$B290,'B.D. (Ocultar)'!$B$4:$M$554,6,FALSE)</f>
        <v>Microsof Office</v>
      </c>
      <c r="E290" s="48" t="str">
        <f>VLOOKUP('Cursos Actuales'!$B290,'B.D. (Ocultar)'!$B$4:$M$554,7,FALSE)</f>
        <v>Office</v>
      </c>
      <c r="F290" s="48">
        <f>VLOOKUP('Cursos Actuales'!$B290,'B.D. (Ocultar)'!$B$4:$M$554,11,FALSE)</f>
        <v>2021</v>
      </c>
      <c r="G290" s="49" t="str">
        <f>VLOOKUP('Cursos Actuales'!$B290,'B.D. (Ocultar)'!$B$4:$M$888,10,FALSE)</f>
        <v>Sí</v>
      </c>
      <c r="H290" s="49" t="str">
        <f>VLOOKUP('Cursos Actuales'!$B290,'B.D. (Ocultar)'!$B$4:$M$554,9,FALSE)</f>
        <v>3hr 22mins</v>
      </c>
      <c r="I290" s="50">
        <v>0.14027777777777778</v>
      </c>
      <c r="J290" s="49" t="str">
        <f>VLOOKUP('Cursos Actuales'!$B290,'B.D. (Ocultar)'!$B$4:$M$554,12,FALSE)</f>
        <v>Básico - Intermedio</v>
      </c>
      <c r="K290" s="51" t="s">
        <v>1659</v>
      </c>
      <c r="L290" s="52" t="str">
        <f>VLOOKUP(B290,'B.D. (Ocultar)'!$B$4:$N$584,13,FALSE)</f>
        <v>SI</v>
      </c>
      <c r="M290" s="67" t="s">
        <v>16</v>
      </c>
      <c r="N290" s="61"/>
      <c r="O290" s="39"/>
      <c r="P290" s="39"/>
      <c r="Q290" s="39"/>
      <c r="R290" s="39"/>
      <c r="S290" s="39"/>
      <c r="T290" s="39"/>
      <c r="U290" s="39"/>
      <c r="V290" s="39"/>
      <c r="W290" s="39"/>
      <c r="X290" s="39"/>
      <c r="Y290" s="39"/>
      <c r="Z290" s="39"/>
    </row>
    <row r="291" spans="1:26" ht="15" customHeight="1">
      <c r="A291" s="46">
        <v>288</v>
      </c>
      <c r="B291" s="60" t="s">
        <v>645</v>
      </c>
      <c r="C291" s="48" t="str">
        <f>VLOOKUP('Cursos Actuales'!$B291,'B.D. (Ocultar)'!$B$4:$M$554,4,FALSE)</f>
        <v>Luis Fernando Estrada</v>
      </c>
      <c r="D291" s="48" t="str">
        <f>VLOOKUP('Cursos Actuales'!$B291,'B.D. (Ocultar)'!$B$4:$M$554,6,FALSE)</f>
        <v>Tecnologia y Digital</v>
      </c>
      <c r="E291" s="48" t="str">
        <f>VLOOKUP('Cursos Actuales'!$B291,'B.D. (Ocultar)'!$B$4:$M$554,7,FALSE)</f>
        <v>Tecnología y Digital</v>
      </c>
      <c r="F291" s="48">
        <f>VLOOKUP('Cursos Actuales'!$B291,'B.D. (Ocultar)'!$B$4:$M$554,11,FALSE)</f>
        <v>2021</v>
      </c>
      <c r="G291" s="49" t="str">
        <f>VLOOKUP('Cursos Actuales'!$B291,'B.D. (Ocultar)'!$B$4:$M$888,10,FALSE)</f>
        <v>Sí</v>
      </c>
      <c r="H291" s="49" t="str">
        <f>VLOOKUP('Cursos Actuales'!$B291,'B.D. (Ocultar)'!$B$4:$M$554,9,FALSE)</f>
        <v>1hr 11mins</v>
      </c>
      <c r="I291" s="50">
        <v>4.9305555555555554E-2</v>
      </c>
      <c r="J291" s="49" t="str">
        <f>VLOOKUP('Cursos Actuales'!$B291,'B.D. (Ocultar)'!$B$4:$M$554,12,FALSE)</f>
        <v>Intermedio - Avanzado</v>
      </c>
      <c r="K291" s="51" t="s">
        <v>1660</v>
      </c>
      <c r="L291" s="52" t="str">
        <f>VLOOKUP(B291,'B.D. (Ocultar)'!$B$4:$N$584,13,FALSE)</f>
        <v>SI</v>
      </c>
      <c r="M291" s="67" t="s">
        <v>16</v>
      </c>
      <c r="N291" s="61"/>
      <c r="O291" s="39"/>
      <c r="P291" s="39"/>
      <c r="Q291" s="39"/>
      <c r="R291" s="39"/>
      <c r="S291" s="39"/>
      <c r="T291" s="39"/>
      <c r="U291" s="39"/>
      <c r="V291" s="39"/>
      <c r="W291" s="39"/>
      <c r="X291" s="39"/>
      <c r="Y291" s="39"/>
      <c r="Z291" s="39"/>
    </row>
    <row r="292" spans="1:26" ht="15" customHeight="1">
      <c r="A292" s="46">
        <v>289</v>
      </c>
      <c r="B292" s="60" t="s">
        <v>647</v>
      </c>
      <c r="C292" s="48" t="str">
        <f>VLOOKUP('Cursos Actuales'!$B292,'B.D. (Ocultar)'!$B$4:$M$554,4,FALSE)</f>
        <v>Laura Lozano</v>
      </c>
      <c r="D292" s="48" t="str">
        <f>VLOOKUP('Cursos Actuales'!$B292,'B.D. (Ocultar)'!$B$4:$M$554,6,FALSE)</f>
        <v>Recursos humanos</v>
      </c>
      <c r="E292" s="48" t="str">
        <f>VLOOKUP('Cursos Actuales'!$B292,'B.D. (Ocultar)'!$B$4:$M$554,7,FALSE)</f>
        <v>RRHH Hard</v>
      </c>
      <c r="F292" s="48">
        <f>VLOOKUP('Cursos Actuales'!$B292,'B.D. (Ocultar)'!$B$4:$M$554,11,FALSE)</f>
        <v>2021</v>
      </c>
      <c r="G292" s="49" t="str">
        <f>VLOOKUP('Cursos Actuales'!$B292,'B.D. (Ocultar)'!$B$4:$M$888,10,FALSE)</f>
        <v>Sí</v>
      </c>
      <c r="H292" s="49" t="str">
        <f>VLOOKUP('Cursos Actuales'!$B292,'B.D. (Ocultar)'!$B$4:$M$554,9,FALSE)</f>
        <v>1hr 21mins</v>
      </c>
      <c r="I292" s="50">
        <v>5.6250000000000001E-2</v>
      </c>
      <c r="J292" s="49" t="str">
        <f>VLOOKUP('Cursos Actuales'!$B292,'B.D. (Ocultar)'!$B$4:$M$554,12,FALSE)</f>
        <v>Intermedio</v>
      </c>
      <c r="K292" s="51" t="s">
        <v>1661</v>
      </c>
      <c r="L292" s="52" t="str">
        <f>VLOOKUP(B292,'B.D. (Ocultar)'!$B$4:$N$584,13,FALSE)</f>
        <v>SI</v>
      </c>
      <c r="M292" s="67" t="s">
        <v>16</v>
      </c>
      <c r="N292" s="54"/>
      <c r="O292" s="39"/>
      <c r="P292" s="39"/>
      <c r="Q292" s="39"/>
      <c r="R292" s="39"/>
      <c r="S292" s="39"/>
      <c r="T292" s="39"/>
      <c r="U292" s="39"/>
      <c r="V292" s="39"/>
      <c r="W292" s="39"/>
      <c r="X292" s="39"/>
      <c r="Y292" s="39"/>
      <c r="Z292" s="39"/>
    </row>
    <row r="293" spans="1:26" ht="15" customHeight="1">
      <c r="A293" s="46">
        <v>290</v>
      </c>
      <c r="B293" s="60" t="s">
        <v>648</v>
      </c>
      <c r="C293" s="48" t="str">
        <f>VLOOKUP('Cursos Actuales'!$B293,'B.D. (Ocultar)'!$B$4:$M$554,4,FALSE)</f>
        <v>Julián Aguilar</v>
      </c>
      <c r="D293" s="48" t="str">
        <f>VLOOKUP('Cursos Actuales'!$B293,'B.D. (Ocultar)'!$B$4:$M$554,6,FALSE)</f>
        <v>Marketing</v>
      </c>
      <c r="E293" s="48" t="str">
        <f>VLOOKUP('Cursos Actuales'!$B293,'B.D. (Ocultar)'!$B$4:$M$554,7,FALSE)</f>
        <v>Marketing Digital</v>
      </c>
      <c r="F293" s="48">
        <f>VLOOKUP('Cursos Actuales'!$B293,'B.D. (Ocultar)'!$B$4:$M$554,11,FALSE)</f>
        <v>2021</v>
      </c>
      <c r="G293" s="49" t="str">
        <f>VLOOKUP('Cursos Actuales'!$B293,'B.D. (Ocultar)'!$B$4:$M$888,10,FALSE)</f>
        <v>Sí</v>
      </c>
      <c r="H293" s="49" t="str">
        <f>VLOOKUP('Cursos Actuales'!$B293,'B.D. (Ocultar)'!$B$4:$M$554,9,FALSE)</f>
        <v>1hr 35mins</v>
      </c>
      <c r="I293" s="50">
        <v>6.5972222222222224E-2</v>
      </c>
      <c r="J293" s="49" t="str">
        <f>VLOOKUP('Cursos Actuales'!$B293,'B.D. (Ocultar)'!$B$4:$M$554,12,FALSE)</f>
        <v>Básico</v>
      </c>
      <c r="K293" s="51" t="s">
        <v>1662</v>
      </c>
      <c r="L293" s="52" t="str">
        <f>VLOOKUP(B293,'B.D. (Ocultar)'!$B$4:$N$584,13,FALSE)</f>
        <v>SI</v>
      </c>
      <c r="M293" s="67" t="s">
        <v>16</v>
      </c>
      <c r="N293" s="61"/>
      <c r="O293" s="39"/>
      <c r="P293" s="39"/>
      <c r="Q293" s="39"/>
      <c r="R293" s="39"/>
      <c r="S293" s="39"/>
      <c r="T293" s="39"/>
      <c r="U293" s="39"/>
      <c r="V293" s="39"/>
      <c r="W293" s="39"/>
      <c r="X293" s="39"/>
      <c r="Y293" s="39"/>
      <c r="Z293" s="39"/>
    </row>
    <row r="294" spans="1:26" ht="15" customHeight="1">
      <c r="A294" s="46">
        <v>291</v>
      </c>
      <c r="B294" s="60" t="s">
        <v>650</v>
      </c>
      <c r="C294" s="48" t="str">
        <f>VLOOKUP('Cursos Actuales'!$B294,'B.D. (Ocultar)'!$B$4:$M$554,4,FALSE)</f>
        <v xml:space="preserve">Mariella Hague Pérez	</v>
      </c>
      <c r="D294" s="48" t="str">
        <f>VLOOKUP('Cursos Actuales'!$B294,'B.D. (Ocultar)'!$B$4:$M$554,6,FALSE)</f>
        <v>Recursos humanos</v>
      </c>
      <c r="E294" s="48" t="str">
        <f>VLOOKUP('Cursos Actuales'!$B294,'B.D. (Ocultar)'!$B$4:$M$554,7,FALSE)</f>
        <v>RRHH Soft</v>
      </c>
      <c r="F294" s="48">
        <f>VLOOKUP('Cursos Actuales'!$B294,'B.D. (Ocultar)'!$B$4:$M$554,11,FALSE)</f>
        <v>2021</v>
      </c>
      <c r="G294" s="49" t="str">
        <f>VLOOKUP('Cursos Actuales'!$B294,'B.D. (Ocultar)'!$B$4:$M$888,10,FALSE)</f>
        <v>Sí</v>
      </c>
      <c r="H294" s="49" t="str">
        <f>VLOOKUP('Cursos Actuales'!$B294,'B.D. (Ocultar)'!$B$4:$M$554,9,FALSE)</f>
        <v>1hr 18mins</v>
      </c>
      <c r="I294" s="50">
        <v>5.4166666666666669E-2</v>
      </c>
      <c r="J294" s="49" t="str">
        <f>VLOOKUP('Cursos Actuales'!$B294,'B.D. (Ocultar)'!$B$4:$M$554,12,FALSE)</f>
        <v>Intermedio</v>
      </c>
      <c r="K294" s="51" t="s">
        <v>1663</v>
      </c>
      <c r="L294" s="52" t="str">
        <f>VLOOKUP(B294,'B.D. (Ocultar)'!$B$4:$N$584,13,FALSE)</f>
        <v>SI</v>
      </c>
      <c r="M294" s="67" t="s">
        <v>16</v>
      </c>
      <c r="N294" s="54"/>
      <c r="O294" s="39"/>
      <c r="P294" s="39"/>
      <c r="Q294" s="39"/>
      <c r="R294" s="39"/>
      <c r="S294" s="39"/>
      <c r="T294" s="39"/>
      <c r="U294" s="39"/>
      <c r="V294" s="39"/>
      <c r="W294" s="39"/>
      <c r="X294" s="39"/>
      <c r="Y294" s="39"/>
      <c r="Z294" s="39"/>
    </row>
    <row r="295" spans="1:26" ht="15" customHeight="1">
      <c r="A295" s="46">
        <v>292</v>
      </c>
      <c r="B295" s="60" t="s">
        <v>652</v>
      </c>
      <c r="C295" s="48" t="str">
        <f>VLOOKUP('Cursos Actuales'!$B295,'B.D. (Ocultar)'!$B$4:$M$554,4,FALSE)</f>
        <v>Roberto Argandoña</v>
      </c>
      <c r="D295" s="48" t="str">
        <f>VLOOKUP('Cursos Actuales'!$B295,'B.D. (Ocultar)'!$B$4:$M$554,6,FALSE)</f>
        <v>Marketing</v>
      </c>
      <c r="E295" s="48" t="str">
        <f>VLOOKUP('Cursos Actuales'!$B295,'B.D. (Ocultar)'!$B$4:$M$554,7,FALSE)</f>
        <v>Marketing Digital</v>
      </c>
      <c r="F295" s="48">
        <f>VLOOKUP('Cursos Actuales'!$B295,'B.D. (Ocultar)'!$B$4:$M$554,11,FALSE)</f>
        <v>2021</v>
      </c>
      <c r="G295" s="49" t="str">
        <f>VLOOKUP('Cursos Actuales'!$B295,'B.D. (Ocultar)'!$B$4:$M$888,10,FALSE)</f>
        <v>Sí</v>
      </c>
      <c r="H295" s="49" t="str">
        <f>VLOOKUP('Cursos Actuales'!$B295,'B.D. (Ocultar)'!$B$4:$M$554,9,FALSE)</f>
        <v>1hr 9mins</v>
      </c>
      <c r="I295" s="50">
        <v>4.791666666666667E-2</v>
      </c>
      <c r="J295" s="49" t="str">
        <f>VLOOKUP('Cursos Actuales'!$B295,'B.D. (Ocultar)'!$B$4:$M$554,12,FALSE)</f>
        <v>Intermedio</v>
      </c>
      <c r="K295" s="63" t="s">
        <v>1664</v>
      </c>
      <c r="L295" s="52" t="str">
        <f>VLOOKUP(B295,'B.D. (Ocultar)'!$B$4:$N$584,13,FALSE)</f>
        <v>SI</v>
      </c>
      <c r="M295" s="67" t="s">
        <v>16</v>
      </c>
      <c r="N295" s="54"/>
      <c r="O295" s="39"/>
      <c r="P295" s="39"/>
      <c r="Q295" s="39"/>
      <c r="R295" s="39"/>
      <c r="S295" s="39"/>
      <c r="T295" s="39"/>
      <c r="U295" s="39"/>
      <c r="V295" s="39"/>
      <c r="W295" s="39"/>
      <c r="X295" s="39"/>
      <c r="Y295" s="39"/>
      <c r="Z295" s="39"/>
    </row>
    <row r="296" spans="1:26" ht="15" customHeight="1">
      <c r="A296" s="46">
        <v>293</v>
      </c>
      <c r="B296" s="60" t="s">
        <v>657</v>
      </c>
      <c r="C296" s="48" t="str">
        <f>VLOOKUP('Cursos Actuales'!$B296,'B.D. (Ocultar)'!$B$4:$M$554,4,FALSE)</f>
        <v>Ingrid Moscoso Palomino</v>
      </c>
      <c r="D296" s="48" t="str">
        <f>VLOOKUP('Cursos Actuales'!$B296,'B.D. (Ocultar)'!$B$4:$M$554,6,FALSE)</f>
        <v>Desarrollo Personal</v>
      </c>
      <c r="E296" s="48" t="str">
        <f>VLOOKUP('Cursos Actuales'!$B296,'B.D. (Ocultar)'!$B$4:$M$554,7,FALSE)</f>
        <v>Bienestar</v>
      </c>
      <c r="F296" s="48">
        <f>VLOOKUP('Cursos Actuales'!$B296,'B.D. (Ocultar)'!$B$4:$M$554,11,FALSE)</f>
        <v>2021</v>
      </c>
      <c r="G296" s="49" t="str">
        <f>VLOOKUP('Cursos Actuales'!$B296,'B.D. (Ocultar)'!$B$4:$M$888,10,FALSE)</f>
        <v>Sí</v>
      </c>
      <c r="H296" s="49" t="str">
        <f>VLOOKUP('Cursos Actuales'!$B296,'B.D. (Ocultar)'!$B$4:$M$554,9,FALSE)</f>
        <v>1hr 27mins</v>
      </c>
      <c r="I296" s="50">
        <v>6.0416666666666667E-2</v>
      </c>
      <c r="J296" s="49" t="str">
        <f>VLOOKUP('Cursos Actuales'!$B296,'B.D. (Ocultar)'!$B$4:$M$554,12,FALSE)</f>
        <v>Intermedio</v>
      </c>
      <c r="K296" s="63" t="s">
        <v>1665</v>
      </c>
      <c r="L296" s="52" t="str">
        <f>VLOOKUP(B296,'B.D. (Ocultar)'!$B$4:$N$584,13,FALSE)</f>
        <v>SI</v>
      </c>
      <c r="M296" s="67" t="s">
        <v>16</v>
      </c>
      <c r="N296" s="54"/>
      <c r="O296" s="39"/>
      <c r="P296" s="39"/>
      <c r="Q296" s="39"/>
      <c r="R296" s="39"/>
      <c r="S296" s="39"/>
      <c r="T296" s="39"/>
      <c r="U296" s="39"/>
      <c r="V296" s="39"/>
      <c r="W296" s="39"/>
      <c r="X296" s="39"/>
      <c r="Y296" s="39"/>
      <c r="Z296" s="39"/>
    </row>
    <row r="297" spans="1:26" ht="15" customHeight="1">
      <c r="A297" s="46">
        <v>294</v>
      </c>
      <c r="B297" s="60" t="s">
        <v>659</v>
      </c>
      <c r="C297" s="48" t="str">
        <f>VLOOKUP('Cursos Actuales'!$B297,'B.D. (Ocultar)'!$B$4:$M$554,4,FALSE)</f>
        <v>Gabriel Rodríguez</v>
      </c>
      <c r="D297" s="48" t="str">
        <f>VLOOKUP('Cursos Actuales'!$B297,'B.D. (Ocultar)'!$B$4:$M$554,6,FALSE)</f>
        <v>Desarrollo Personal</v>
      </c>
      <c r="E297" s="48" t="str">
        <f>VLOOKUP('Cursos Actuales'!$B297,'B.D. (Ocultar)'!$B$4:$M$554,7,FALSE)</f>
        <v>Liderazgo</v>
      </c>
      <c r="F297" s="48">
        <f>VLOOKUP('Cursos Actuales'!$B297,'B.D. (Ocultar)'!$B$4:$M$554,11,FALSE)</f>
        <v>2021</v>
      </c>
      <c r="G297" s="49" t="str">
        <f>VLOOKUP('Cursos Actuales'!$B297,'B.D. (Ocultar)'!$B$4:$M$888,10,FALSE)</f>
        <v>Sí</v>
      </c>
      <c r="H297" s="49" t="str">
        <f>VLOOKUP('Cursos Actuales'!$B297,'B.D. (Ocultar)'!$B$4:$M$554,9,FALSE)</f>
        <v>1hr 26mins</v>
      </c>
      <c r="I297" s="50">
        <v>5.9722222222222225E-2</v>
      </c>
      <c r="J297" s="49" t="str">
        <f>VLOOKUP('Cursos Actuales'!$B297,'B.D. (Ocultar)'!$B$4:$M$554,12,FALSE)</f>
        <v>Intermedio</v>
      </c>
      <c r="K297" s="51" t="s">
        <v>1666</v>
      </c>
      <c r="L297" s="52" t="str">
        <f>VLOOKUP(B297,'B.D. (Ocultar)'!$B$4:$N$584,13,FALSE)</f>
        <v>SI</v>
      </c>
      <c r="M297" s="67" t="s">
        <v>16</v>
      </c>
      <c r="N297" s="54"/>
      <c r="O297" s="39"/>
      <c r="P297" s="39"/>
      <c r="Q297" s="39"/>
      <c r="R297" s="39"/>
      <c r="S297" s="39"/>
      <c r="T297" s="39"/>
      <c r="U297" s="39"/>
      <c r="V297" s="39"/>
      <c r="W297" s="39"/>
      <c r="X297" s="39"/>
      <c r="Y297" s="39"/>
      <c r="Z297" s="39"/>
    </row>
    <row r="298" spans="1:26" ht="15" customHeight="1">
      <c r="A298" s="46">
        <v>295</v>
      </c>
      <c r="B298" s="60" t="s">
        <v>795</v>
      </c>
      <c r="C298" s="48" t="str">
        <f>VLOOKUP('Cursos Actuales'!$B298,'B.D. (Ocultar)'!$B$4:$M$554,4,FALSE)</f>
        <v>Federico Barcos von der Heide</v>
      </c>
      <c r="D298" s="48" t="str">
        <f>VLOOKUP('Cursos Actuales'!$B298,'B.D. (Ocultar)'!$B$4:$M$554,6,FALSE)</f>
        <v>Recursos humanos</v>
      </c>
      <c r="E298" s="48" t="str">
        <f>VLOOKUP('Cursos Actuales'!$B298,'B.D. (Ocultar)'!$B$4:$M$554,7,FALSE)</f>
        <v>RRHH Hard</v>
      </c>
      <c r="F298" s="48">
        <f>VLOOKUP('Cursos Actuales'!$B298,'B.D. (Ocultar)'!$B$4:$M$554,11,FALSE)</f>
        <v>2021</v>
      </c>
      <c r="G298" s="49" t="str">
        <f>VLOOKUP('Cursos Actuales'!$B298,'B.D. (Ocultar)'!$B$4:$M$888,10,FALSE)</f>
        <v>Sí</v>
      </c>
      <c r="H298" s="49" t="str">
        <f>VLOOKUP('Cursos Actuales'!$B298,'B.D. (Ocultar)'!$B$4:$M$554,9,FALSE)</f>
        <v>4hrs 3 mins</v>
      </c>
      <c r="I298" s="50">
        <v>0.16875000000000001</v>
      </c>
      <c r="J298" s="49" t="str">
        <f>VLOOKUP('Cursos Actuales'!$B298,'B.D. (Ocultar)'!$B$4:$M$554,12,FALSE)</f>
        <v>Básico - Intermedio</v>
      </c>
      <c r="K298" s="63" t="s">
        <v>1667</v>
      </c>
      <c r="L298" s="52" t="str">
        <f>VLOOKUP(B298,'B.D. (Ocultar)'!$B$4:$N$584,13,FALSE)</f>
        <v>SI</v>
      </c>
      <c r="M298" s="67" t="s">
        <v>16</v>
      </c>
      <c r="N298" s="61"/>
      <c r="O298" s="39"/>
      <c r="P298" s="39"/>
      <c r="Q298" s="39"/>
      <c r="R298" s="39"/>
      <c r="S298" s="39"/>
      <c r="T298" s="39"/>
      <c r="U298" s="39"/>
      <c r="V298" s="39"/>
      <c r="W298" s="39"/>
      <c r="X298" s="39"/>
      <c r="Y298" s="39"/>
      <c r="Z298" s="39"/>
    </row>
    <row r="299" spans="1:26" ht="15" customHeight="1">
      <c r="A299" s="46">
        <v>296</v>
      </c>
      <c r="B299" s="60" t="s">
        <v>632</v>
      </c>
      <c r="C299" s="48" t="str">
        <f>VLOOKUP('Cursos Actuales'!$B299,'B.D. (Ocultar)'!$B$4:$M$554,4,FALSE)</f>
        <v>Julio Chirinos</v>
      </c>
      <c r="D299" s="48" t="str">
        <f>VLOOKUP('Cursos Actuales'!$B299,'B.D. (Ocultar)'!$B$4:$M$554,6,FALSE)</f>
        <v>Recursos humanos</v>
      </c>
      <c r="E299" s="48" t="str">
        <f>VLOOKUP('Cursos Actuales'!$B299,'B.D. (Ocultar)'!$B$4:$M$554,7,FALSE)</f>
        <v>RRHH Soft</v>
      </c>
      <c r="F299" s="48">
        <f>VLOOKUP('Cursos Actuales'!$B299,'B.D. (Ocultar)'!$B$4:$M$554,11,FALSE)</f>
        <v>2021</v>
      </c>
      <c r="G299" s="49" t="str">
        <f>VLOOKUP('Cursos Actuales'!$B299,'B.D. (Ocultar)'!$B$4:$M$888,10,FALSE)</f>
        <v>Sí</v>
      </c>
      <c r="H299" s="49" t="str">
        <f>VLOOKUP('Cursos Actuales'!$B299,'B.D. (Ocultar)'!$B$4:$M$554,9,FALSE)</f>
        <v>53mins</v>
      </c>
      <c r="I299" s="50">
        <v>3.6805555555555557E-2</v>
      </c>
      <c r="J299" s="49" t="str">
        <f>VLOOKUP('Cursos Actuales'!$B299,'B.D. (Ocultar)'!$B$4:$M$554,12,FALSE)</f>
        <v>Intermedio</v>
      </c>
      <c r="K299" s="51" t="s">
        <v>1668</v>
      </c>
      <c r="L299" s="52" t="str">
        <f>VLOOKUP(B299,'B.D. (Ocultar)'!$B$4:$N$584,13,FALSE)</f>
        <v>SI</v>
      </c>
      <c r="M299" s="67" t="s">
        <v>16</v>
      </c>
      <c r="N299" s="54"/>
      <c r="O299" s="39"/>
      <c r="P299" s="39"/>
      <c r="Q299" s="39"/>
      <c r="R299" s="39"/>
      <c r="S299" s="39"/>
      <c r="T299" s="39"/>
      <c r="U299" s="39"/>
      <c r="V299" s="39"/>
      <c r="W299" s="39"/>
      <c r="X299" s="39"/>
      <c r="Y299" s="39"/>
      <c r="Z299" s="39"/>
    </row>
    <row r="300" spans="1:26" ht="15" customHeight="1">
      <c r="A300" s="46">
        <v>297</v>
      </c>
      <c r="B300" s="60" t="s">
        <v>634</v>
      </c>
      <c r="C300" s="48" t="str">
        <f>VLOOKUP('Cursos Actuales'!$B300,'B.D. (Ocultar)'!$B$4:$M$554,4,FALSE)</f>
        <v>Gabriela Benítez</v>
      </c>
      <c r="D300" s="48" t="str">
        <f>VLOOKUP('Cursos Actuales'!$B300,'B.D. (Ocultar)'!$B$4:$M$554,6,FALSE)</f>
        <v>Marketing</v>
      </c>
      <c r="E300" s="48" t="str">
        <f>VLOOKUP('Cursos Actuales'!$B300,'B.D. (Ocultar)'!$B$4:$M$554,7,FALSE)</f>
        <v>Marketing Digital</v>
      </c>
      <c r="F300" s="48">
        <f>VLOOKUP('Cursos Actuales'!$B300,'B.D. (Ocultar)'!$B$4:$M$554,11,FALSE)</f>
        <v>2021</v>
      </c>
      <c r="G300" s="49" t="str">
        <f>VLOOKUP('Cursos Actuales'!$B300,'B.D. (Ocultar)'!$B$4:$M$888,10,FALSE)</f>
        <v>Sí</v>
      </c>
      <c r="H300" s="49" t="str">
        <f>VLOOKUP('Cursos Actuales'!$B300,'B.D. (Ocultar)'!$B$4:$M$554,9,FALSE)</f>
        <v>1hr 42mins</v>
      </c>
      <c r="I300" s="50">
        <v>7.0833333333333331E-2</v>
      </c>
      <c r="J300" s="49" t="str">
        <f>VLOOKUP('Cursos Actuales'!$B300,'B.D. (Ocultar)'!$B$4:$M$554,12,FALSE)</f>
        <v>Intermedio</v>
      </c>
      <c r="K300" s="51" t="s">
        <v>1669</v>
      </c>
      <c r="L300" s="52" t="str">
        <f>VLOOKUP(B300,'B.D. (Ocultar)'!$B$4:$N$584,13,FALSE)</f>
        <v>SI</v>
      </c>
      <c r="M300" s="67" t="s">
        <v>16</v>
      </c>
      <c r="N300" s="54"/>
      <c r="O300" s="39"/>
      <c r="P300" s="39"/>
      <c r="Q300" s="39"/>
      <c r="R300" s="39"/>
      <c r="S300" s="39"/>
      <c r="T300" s="39"/>
      <c r="U300" s="39"/>
      <c r="V300" s="39"/>
      <c r="W300" s="39"/>
      <c r="X300" s="39"/>
      <c r="Y300" s="39"/>
      <c r="Z300" s="39"/>
    </row>
    <row r="301" spans="1:26" ht="15" customHeight="1">
      <c r="A301" s="46">
        <v>298</v>
      </c>
      <c r="B301" s="60" t="s">
        <v>638</v>
      </c>
      <c r="C301" s="48" t="str">
        <f>VLOOKUP('Cursos Actuales'!$B301,'B.D. (Ocultar)'!$B$4:$M$554,4,FALSE)</f>
        <v>Federico Barcos von der Heide</v>
      </c>
      <c r="D301" s="48" t="str">
        <f>VLOOKUP('Cursos Actuales'!$B301,'B.D. (Ocultar)'!$B$4:$M$554,6,FALSE)</f>
        <v>Recursos humanos</v>
      </c>
      <c r="E301" s="48" t="str">
        <f>VLOOKUP('Cursos Actuales'!$B301,'B.D. (Ocultar)'!$B$4:$M$554,7,FALSE)</f>
        <v>RRHH Hard</v>
      </c>
      <c r="F301" s="48">
        <f>VLOOKUP('Cursos Actuales'!$B301,'B.D. (Ocultar)'!$B$4:$M$554,11,FALSE)</f>
        <v>2021</v>
      </c>
      <c r="G301" s="49" t="str">
        <f>VLOOKUP('Cursos Actuales'!$B301,'B.D. (Ocultar)'!$B$4:$M$888,10,FALSE)</f>
        <v>Sí</v>
      </c>
      <c r="H301" s="49" t="str">
        <f>VLOOKUP('Cursos Actuales'!$B301,'B.D. (Ocultar)'!$B$4:$M$554,9,FALSE)</f>
        <v>1hr 55mins</v>
      </c>
      <c r="I301" s="50">
        <v>7.9861111111111105E-2</v>
      </c>
      <c r="J301" s="49" t="str">
        <f>VLOOKUP('Cursos Actuales'!$B301,'B.D. (Ocultar)'!$B$4:$M$554,12,FALSE)</f>
        <v>Intermedio</v>
      </c>
      <c r="K301" s="51" t="s">
        <v>1670</v>
      </c>
      <c r="L301" s="52" t="str">
        <f>VLOOKUP(B301,'B.D. (Ocultar)'!$B$4:$N$584,13,FALSE)</f>
        <v>SI</v>
      </c>
      <c r="M301" s="67" t="s">
        <v>16</v>
      </c>
      <c r="N301" s="61"/>
      <c r="O301" s="39"/>
      <c r="P301" s="39"/>
      <c r="Q301" s="39"/>
      <c r="R301" s="39"/>
      <c r="S301" s="39"/>
      <c r="T301" s="39"/>
      <c r="U301" s="39"/>
      <c r="V301" s="39"/>
      <c r="W301" s="39"/>
      <c r="X301" s="39"/>
      <c r="Y301" s="39"/>
      <c r="Z301" s="39"/>
    </row>
    <row r="302" spans="1:26" ht="15" customHeight="1">
      <c r="A302" s="46">
        <v>299</v>
      </c>
      <c r="B302" s="58" t="s">
        <v>640</v>
      </c>
      <c r="C302" s="48" t="str">
        <f>VLOOKUP('Cursos Actuales'!$B302,'B.D. (Ocultar)'!$B$4:$M$554,4,FALSE)</f>
        <v>Dante Tellez</v>
      </c>
      <c r="D302" s="48" t="str">
        <f>VLOOKUP('Cursos Actuales'!$B302,'B.D. (Ocultar)'!$B$4:$M$554,6,FALSE)</f>
        <v>Recursos humanos</v>
      </c>
      <c r="E302" s="48" t="str">
        <f>VLOOKUP('Cursos Actuales'!$B302,'B.D. (Ocultar)'!$B$4:$M$554,7,FALSE)</f>
        <v>RRHH Hard</v>
      </c>
      <c r="F302" s="48">
        <f>VLOOKUP('Cursos Actuales'!$B302,'B.D. (Ocultar)'!$B$4:$M$554,11,FALSE)</f>
        <v>2021</v>
      </c>
      <c r="G302" s="49" t="str">
        <f>VLOOKUP('Cursos Actuales'!$B302,'B.D. (Ocultar)'!$B$4:$M$888,10,FALSE)</f>
        <v>Sí</v>
      </c>
      <c r="H302" s="49" t="str">
        <f>VLOOKUP('Cursos Actuales'!$B302,'B.D. (Ocultar)'!$B$4:$M$554,9,FALSE)</f>
        <v>1hr 30mins</v>
      </c>
      <c r="I302" s="50">
        <v>6.25E-2</v>
      </c>
      <c r="J302" s="49" t="str">
        <f>VLOOKUP('Cursos Actuales'!$B302,'B.D. (Ocultar)'!$B$4:$M$554,12,FALSE)</f>
        <v>Intermedio</v>
      </c>
      <c r="K302" s="51" t="s">
        <v>1671</v>
      </c>
      <c r="L302" s="52" t="str">
        <f>VLOOKUP(B302,'B.D. (Ocultar)'!$B$4:$N$584,13,FALSE)</f>
        <v>SI</v>
      </c>
      <c r="M302" s="67" t="s">
        <v>16</v>
      </c>
      <c r="N302" s="54"/>
      <c r="O302" s="39"/>
      <c r="P302" s="39"/>
      <c r="Q302" s="39"/>
      <c r="R302" s="39"/>
      <c r="S302" s="39"/>
      <c r="T302" s="39"/>
      <c r="U302" s="39"/>
      <c r="V302" s="39"/>
      <c r="W302" s="39"/>
      <c r="X302" s="39"/>
      <c r="Y302" s="39"/>
      <c r="Z302" s="39"/>
    </row>
    <row r="303" spans="1:26" ht="15" customHeight="1">
      <c r="A303" s="46">
        <v>300</v>
      </c>
      <c r="B303" s="60" t="s">
        <v>620</v>
      </c>
      <c r="C303" s="48" t="str">
        <f>VLOOKUP('Cursos Actuales'!$B303,'B.D. (Ocultar)'!$B$4:$M$554,4,FALSE)</f>
        <v>Diego Lara</v>
      </c>
      <c r="D303" s="48" t="str">
        <f>VLOOKUP('Cursos Actuales'!$B303,'B.D. (Ocultar)'!$B$4:$M$554,6,FALSE)</f>
        <v>Marketing</v>
      </c>
      <c r="E303" s="48" t="str">
        <f>VLOOKUP('Cursos Actuales'!$B303,'B.D. (Ocultar)'!$B$4:$M$554,7,FALSE)</f>
        <v>Marketing Digital</v>
      </c>
      <c r="F303" s="48">
        <f>VLOOKUP('Cursos Actuales'!$B303,'B.D. (Ocultar)'!$B$4:$M$554,11,FALSE)</f>
        <v>2021</v>
      </c>
      <c r="G303" s="49" t="str">
        <f>VLOOKUP('Cursos Actuales'!$B303,'B.D. (Ocultar)'!$B$4:$M$888,10,FALSE)</f>
        <v>Sí</v>
      </c>
      <c r="H303" s="49" t="str">
        <f>VLOOKUP('Cursos Actuales'!$B303,'B.D. (Ocultar)'!$B$4:$M$554,9,FALSE)</f>
        <v>1hr 43mins</v>
      </c>
      <c r="I303" s="50">
        <v>7.1527777777777773E-2</v>
      </c>
      <c r="J303" s="49" t="str">
        <f>VLOOKUP('Cursos Actuales'!$B303,'B.D. (Ocultar)'!$B$4:$M$554,12,FALSE)</f>
        <v>Intermedio</v>
      </c>
      <c r="K303" s="51" t="s">
        <v>1672</v>
      </c>
      <c r="L303" s="52" t="str">
        <f>VLOOKUP(B303,'B.D. (Ocultar)'!$B$4:$N$584,13,FALSE)</f>
        <v>SI</v>
      </c>
      <c r="M303" s="67" t="s">
        <v>16</v>
      </c>
      <c r="N303" s="54"/>
      <c r="O303" s="39"/>
      <c r="P303" s="39"/>
      <c r="Q303" s="39"/>
      <c r="R303" s="39"/>
      <c r="S303" s="39"/>
      <c r="T303" s="39"/>
      <c r="U303" s="39"/>
      <c r="V303" s="39"/>
      <c r="W303" s="39"/>
      <c r="X303" s="39"/>
      <c r="Y303" s="39"/>
      <c r="Z303" s="39"/>
    </row>
    <row r="304" spans="1:26" ht="15" customHeight="1">
      <c r="A304" s="46">
        <v>301</v>
      </c>
      <c r="B304" s="60" t="s">
        <v>625</v>
      </c>
      <c r="C304" s="48" t="str">
        <f>VLOOKUP('Cursos Actuales'!$B304,'B.D. (Ocultar)'!$B$4:$M$554,4,FALSE)</f>
        <v>Oscar Contreras</v>
      </c>
      <c r="D304" s="48" t="str">
        <f>VLOOKUP('Cursos Actuales'!$B304,'B.D. (Ocultar)'!$B$4:$M$554,6,FALSE)</f>
        <v>Negocios</v>
      </c>
      <c r="E304" s="48" t="str">
        <f>VLOOKUP('Cursos Actuales'!$B304,'B.D. (Ocultar)'!$B$4:$M$554,7,FALSE)</f>
        <v>Metodologías ágiles</v>
      </c>
      <c r="F304" s="48">
        <f>VLOOKUP('Cursos Actuales'!$B304,'B.D. (Ocultar)'!$B$4:$M$554,11,FALSE)</f>
        <v>2021</v>
      </c>
      <c r="G304" s="49" t="str">
        <f>VLOOKUP('Cursos Actuales'!$B304,'B.D. (Ocultar)'!$B$4:$M$888,10,FALSE)</f>
        <v>Sí</v>
      </c>
      <c r="H304" s="49" t="str">
        <f>VLOOKUP('Cursos Actuales'!$B304,'B.D. (Ocultar)'!$B$4:$M$554,9,FALSE)</f>
        <v>1hr 3mins</v>
      </c>
      <c r="I304" s="50">
        <v>4.3749999999999997E-2</v>
      </c>
      <c r="J304" s="49" t="str">
        <f>VLOOKUP('Cursos Actuales'!$B304,'B.D. (Ocultar)'!$B$4:$M$554,12,FALSE)</f>
        <v>Intermedio</v>
      </c>
      <c r="K304" s="63" t="s">
        <v>1673</v>
      </c>
      <c r="L304" s="52" t="str">
        <f>VLOOKUP(B304,'B.D. (Ocultar)'!$B$4:$N$584,13,FALSE)</f>
        <v>SI</v>
      </c>
      <c r="M304" s="67" t="s">
        <v>16</v>
      </c>
      <c r="N304" s="54"/>
      <c r="O304" s="39"/>
      <c r="P304" s="39"/>
      <c r="Q304" s="39"/>
      <c r="R304" s="39"/>
      <c r="S304" s="39"/>
      <c r="T304" s="39"/>
      <c r="U304" s="39"/>
      <c r="V304" s="39"/>
      <c r="W304" s="39"/>
      <c r="X304" s="39"/>
      <c r="Y304" s="39"/>
      <c r="Z304" s="39"/>
    </row>
    <row r="305" spans="1:26" ht="15.75" customHeight="1">
      <c r="A305" s="46">
        <v>302</v>
      </c>
      <c r="B305" s="60" t="s">
        <v>628</v>
      </c>
      <c r="C305" s="48" t="str">
        <f>VLOOKUP('Cursos Actuales'!$B305,'B.D. (Ocultar)'!$B$4:$M$554,4,FALSE)</f>
        <v>Daniel Iriarte</v>
      </c>
      <c r="D305" s="48" t="str">
        <f>VLOOKUP('Cursos Actuales'!$B305,'B.D. (Ocultar)'!$B$4:$M$554,6,FALSE)</f>
        <v>Negocios</v>
      </c>
      <c r="E305" s="48" t="str">
        <f>VLOOKUP('Cursos Actuales'!$B305,'B.D. (Ocultar)'!$B$4:$M$554,7,FALSE)</f>
        <v>Gestión Comercial</v>
      </c>
      <c r="F305" s="48">
        <f>VLOOKUP('Cursos Actuales'!$B305,'B.D. (Ocultar)'!$B$4:$M$554,11,FALSE)</f>
        <v>2021</v>
      </c>
      <c r="G305" s="49" t="str">
        <f>VLOOKUP('Cursos Actuales'!$B305,'B.D. (Ocultar)'!$B$4:$M$888,10,FALSE)</f>
        <v>Sí</v>
      </c>
      <c r="H305" s="49" t="str">
        <f>VLOOKUP('Cursos Actuales'!$B305,'B.D. (Ocultar)'!$B$4:$M$554,9,FALSE)</f>
        <v>2hr 21mins</v>
      </c>
      <c r="I305" s="50">
        <v>9.7916666666666666E-2</v>
      </c>
      <c r="J305" s="49" t="str">
        <f>VLOOKUP('Cursos Actuales'!$B305,'B.D. (Ocultar)'!$B$4:$M$554,12,FALSE)</f>
        <v>Básico - Intermedio</v>
      </c>
      <c r="K305" s="70"/>
      <c r="L305" s="52" t="str">
        <f>VLOOKUP(B305,'B.D. (Ocultar)'!$B$4:$N$584,13,FALSE)</f>
        <v>SI</v>
      </c>
      <c r="M305" s="67" t="s">
        <v>16</v>
      </c>
      <c r="N305" s="61"/>
      <c r="O305" s="39"/>
      <c r="P305" s="39"/>
      <c r="Q305" s="39"/>
      <c r="R305" s="39"/>
      <c r="S305" s="39"/>
      <c r="T305" s="39"/>
      <c r="U305" s="39"/>
      <c r="V305" s="39"/>
      <c r="W305" s="39"/>
      <c r="X305" s="39"/>
      <c r="Y305" s="39"/>
      <c r="Z305" s="39"/>
    </row>
    <row r="306" spans="1:26" ht="15.75" customHeight="1">
      <c r="A306" s="46">
        <v>303</v>
      </c>
      <c r="B306" s="60" t="s">
        <v>635</v>
      </c>
      <c r="C306" s="48" t="str">
        <f>VLOOKUP('Cursos Actuales'!$B306,'B.D. (Ocultar)'!$B$4:$M$554,4,FALSE)</f>
        <v>Federico Barcos von der Heide</v>
      </c>
      <c r="D306" s="48" t="str">
        <f>VLOOKUP('Cursos Actuales'!$B306,'B.D. (Ocultar)'!$B$4:$M$554,6,FALSE)</f>
        <v>Recursos humanos</v>
      </c>
      <c r="E306" s="48" t="str">
        <f>VLOOKUP('Cursos Actuales'!$B306,'B.D. (Ocultar)'!$B$4:$M$554,7,FALSE)</f>
        <v>RRHH Hard</v>
      </c>
      <c r="F306" s="48">
        <f>VLOOKUP('Cursos Actuales'!$B306,'B.D. (Ocultar)'!$B$4:$M$554,11,FALSE)</f>
        <v>2021</v>
      </c>
      <c r="G306" s="49" t="str">
        <f>VLOOKUP('Cursos Actuales'!$B306,'B.D. (Ocultar)'!$B$4:$M$888,10,FALSE)</f>
        <v>Sí</v>
      </c>
      <c r="H306" s="49" t="str">
        <f>VLOOKUP('Cursos Actuales'!$B306,'B.D. (Ocultar)'!$B$4:$M$554,9,FALSE)</f>
        <v>1hr 53mins</v>
      </c>
      <c r="I306" s="50">
        <v>7.8472222222222221E-2</v>
      </c>
      <c r="J306" s="49" t="str">
        <f>VLOOKUP('Cursos Actuales'!$B306,'B.D. (Ocultar)'!$B$4:$M$554,12,FALSE)</f>
        <v>Intermedio</v>
      </c>
      <c r="K306" s="70"/>
      <c r="L306" s="52" t="str">
        <f>VLOOKUP(B306,'B.D. (Ocultar)'!$B$4:$N$584,13,FALSE)</f>
        <v>SI</v>
      </c>
      <c r="M306" s="67" t="s">
        <v>16</v>
      </c>
      <c r="N306" s="61"/>
      <c r="O306" s="39"/>
      <c r="P306" s="39"/>
      <c r="Q306" s="39"/>
      <c r="R306" s="39"/>
      <c r="S306" s="39"/>
      <c r="T306" s="39"/>
      <c r="U306" s="39"/>
      <c r="V306" s="39"/>
      <c r="W306" s="39"/>
      <c r="X306" s="39"/>
      <c r="Y306" s="39"/>
      <c r="Z306" s="39"/>
    </row>
    <row r="307" spans="1:26" ht="15.75" customHeight="1">
      <c r="A307" s="46">
        <v>304</v>
      </c>
      <c r="B307" s="60" t="s">
        <v>1034</v>
      </c>
      <c r="C307" s="48" t="str">
        <f>VLOOKUP('Cursos Actuales'!$B307,'B.D. (Ocultar)'!$B$4:$M$554,4,FALSE)</f>
        <v>Yuval Benamú</v>
      </c>
      <c r="D307" s="48" t="str">
        <f>VLOOKUP('Cursos Actuales'!$B307,'B.D. (Ocultar)'!$B$4:$M$554,6,FALSE)</f>
        <v>Producción y video</v>
      </c>
      <c r="E307" s="48" t="str">
        <f>VLOOKUP('Cursos Actuales'!$B307,'B.D. (Ocultar)'!$B$4:$M$554,7,FALSE)</f>
        <v>Locución</v>
      </c>
      <c r="F307" s="48">
        <f>VLOOKUP('Cursos Actuales'!$B307,'B.D. (Ocultar)'!$B$4:$M$554,11,FALSE)</f>
        <v>2020</v>
      </c>
      <c r="G307" s="49" t="str">
        <f>VLOOKUP('Cursos Actuales'!$B307,'B.D. (Ocultar)'!$B$4:$M$888,10,FALSE)</f>
        <v>Sí</v>
      </c>
      <c r="H307" s="49" t="str">
        <f>VLOOKUP('Cursos Actuales'!$B307,'B.D. (Ocultar)'!$B$4:$M$554,9,FALSE)</f>
        <v>1h 30m</v>
      </c>
      <c r="I307" s="50">
        <v>6.25E-2</v>
      </c>
      <c r="J307" s="49" t="str">
        <f>VLOOKUP('Cursos Actuales'!$B307,'B.D. (Ocultar)'!$B$4:$M$554,12,FALSE)</f>
        <v>Intermedio</v>
      </c>
      <c r="K307" s="70"/>
      <c r="L307" s="52" t="str">
        <f>VLOOKUP(B307,'B.D. (Ocultar)'!$B$4:$N$584,13,FALSE)</f>
        <v>SI</v>
      </c>
      <c r="M307" s="67" t="s">
        <v>16</v>
      </c>
      <c r="N307" s="54"/>
      <c r="O307" s="39"/>
      <c r="P307" s="39"/>
      <c r="Q307" s="39"/>
      <c r="R307" s="39"/>
      <c r="S307" s="39"/>
      <c r="T307" s="39"/>
      <c r="U307" s="39"/>
      <c r="V307" s="39"/>
      <c r="W307" s="39"/>
      <c r="X307" s="39"/>
      <c r="Y307" s="39"/>
      <c r="Z307" s="39"/>
    </row>
    <row r="308" spans="1:26" ht="15.75" customHeight="1">
      <c r="A308" s="46">
        <v>305</v>
      </c>
      <c r="B308" s="60" t="s">
        <v>1078</v>
      </c>
      <c r="C308" s="48" t="str">
        <f>VLOOKUP('Cursos Actuales'!$B308,'B.D. (Ocultar)'!$B$4:$M$554,4,FALSE)</f>
        <v>Micky Bane</v>
      </c>
      <c r="D308" s="48" t="str">
        <f>VLOOKUP('Cursos Actuales'!$B308,'B.D. (Ocultar)'!$B$4:$M$554,6,FALSE)</f>
        <v>Producción y video</v>
      </c>
      <c r="E308" s="48" t="str">
        <f>VLOOKUP('Cursos Actuales'!$B308,'B.D. (Ocultar)'!$B$4:$M$554,7,FALSE)</f>
        <v>Locución</v>
      </c>
      <c r="F308" s="48">
        <f>VLOOKUP('Cursos Actuales'!$B308,'B.D. (Ocultar)'!$B$4:$M$554,11,FALSE)</f>
        <v>2020</v>
      </c>
      <c r="G308" s="49" t="str">
        <f>VLOOKUP('Cursos Actuales'!$B308,'B.D. (Ocultar)'!$B$4:$M$888,10,FALSE)</f>
        <v>Sí</v>
      </c>
      <c r="H308" s="49" t="str">
        <f>VLOOKUP('Cursos Actuales'!$B308,'B.D. (Ocultar)'!$B$4:$M$554,9,FALSE)</f>
        <v>1h 15m</v>
      </c>
      <c r="I308" s="50">
        <v>5.2083333333333336E-2</v>
      </c>
      <c r="J308" s="49" t="str">
        <f>VLOOKUP('Cursos Actuales'!$B308,'B.D. (Ocultar)'!$B$4:$M$554,12,FALSE)</f>
        <v>Intermedio</v>
      </c>
      <c r="K308" s="70"/>
      <c r="L308" s="52" t="str">
        <f>VLOOKUP(B308,'B.D. (Ocultar)'!$B$4:$N$584,13,FALSE)</f>
        <v>SI</v>
      </c>
      <c r="M308" s="67" t="s">
        <v>16</v>
      </c>
      <c r="N308" s="54"/>
      <c r="O308" s="39"/>
      <c r="P308" s="39"/>
      <c r="Q308" s="39"/>
      <c r="R308" s="39"/>
      <c r="S308" s="39"/>
      <c r="T308" s="39"/>
      <c r="U308" s="39"/>
      <c r="V308" s="39"/>
      <c r="W308" s="39"/>
      <c r="X308" s="39"/>
      <c r="Y308" s="39"/>
      <c r="Z308" s="39"/>
    </row>
    <row r="309" spans="1:26" ht="15.75" customHeight="1">
      <c r="A309" s="46">
        <v>306</v>
      </c>
      <c r="B309" s="60" t="s">
        <v>605</v>
      </c>
      <c r="C309" s="48" t="str">
        <f>VLOOKUP('Cursos Actuales'!$B309,'B.D. (Ocultar)'!$B$4:$M$554,4,FALSE)</f>
        <v>Claudia Torres</v>
      </c>
      <c r="D309" s="48" t="str">
        <f>VLOOKUP('Cursos Actuales'!$B309,'B.D. (Ocultar)'!$B$4:$M$554,6,FALSE)</f>
        <v>Diseño y Creatividad</v>
      </c>
      <c r="E309" s="48" t="str">
        <f>VLOOKUP('Cursos Actuales'!$B309,'B.D. (Ocultar)'!$B$4:$M$554,7,FALSE)</f>
        <v>Diseño gráfico</v>
      </c>
      <c r="F309" s="48">
        <f>VLOOKUP('Cursos Actuales'!$B309,'B.D. (Ocultar)'!$B$4:$M$554,11,FALSE)</f>
        <v>2021</v>
      </c>
      <c r="G309" s="49" t="str">
        <f>VLOOKUP('Cursos Actuales'!$B309,'B.D. (Ocultar)'!$B$4:$M$888,10,FALSE)</f>
        <v>Sí</v>
      </c>
      <c r="H309" s="49" t="str">
        <f>VLOOKUP('Cursos Actuales'!$B309,'B.D. (Ocultar)'!$B$4:$M$554,9,FALSE)</f>
        <v>1hr 30 mins</v>
      </c>
      <c r="I309" s="50">
        <v>6.25E-2</v>
      </c>
      <c r="J309" s="49" t="str">
        <f>VLOOKUP('Cursos Actuales'!$B309,'B.D. (Ocultar)'!$B$4:$M$554,12,FALSE)</f>
        <v>Básico</v>
      </c>
      <c r="K309" s="70"/>
      <c r="L309" s="52" t="str">
        <f>VLOOKUP(B309,'B.D. (Ocultar)'!$B$4:$N$584,13,FALSE)</f>
        <v>SI</v>
      </c>
      <c r="M309" s="67" t="s">
        <v>16</v>
      </c>
      <c r="N309" s="61"/>
      <c r="O309" s="39"/>
      <c r="P309" s="39"/>
      <c r="Q309" s="39"/>
      <c r="R309" s="39"/>
      <c r="S309" s="39"/>
      <c r="T309" s="39"/>
      <c r="U309" s="39"/>
      <c r="V309" s="39"/>
      <c r="W309" s="39"/>
      <c r="X309" s="39"/>
      <c r="Y309" s="39"/>
      <c r="Z309" s="39"/>
    </row>
    <row r="310" spans="1:26" ht="15.75" customHeight="1">
      <c r="A310" s="46">
        <v>307</v>
      </c>
      <c r="B310" s="60" t="s">
        <v>607</v>
      </c>
      <c r="C310" s="48" t="str">
        <f>VLOOKUP('Cursos Actuales'!$B310,'B.D. (Ocultar)'!$B$4:$M$554,4,FALSE)</f>
        <v>Engel Fonseca</v>
      </c>
      <c r="D310" s="48" t="str">
        <f>VLOOKUP('Cursos Actuales'!$B310,'B.D. (Ocultar)'!$B$4:$M$554,6,FALSE)</f>
        <v>Marketing</v>
      </c>
      <c r="E310" s="48" t="str">
        <f>VLOOKUP('Cursos Actuales'!$B310,'B.D. (Ocultar)'!$B$4:$M$554,7,FALSE)</f>
        <v>Marketing Digital</v>
      </c>
      <c r="F310" s="48">
        <f>VLOOKUP('Cursos Actuales'!$B310,'B.D. (Ocultar)'!$B$4:$M$554,11,FALSE)</f>
        <v>2021</v>
      </c>
      <c r="G310" s="49" t="str">
        <f>VLOOKUP('Cursos Actuales'!$B310,'B.D. (Ocultar)'!$B$4:$M$888,10,FALSE)</f>
        <v>Sí</v>
      </c>
      <c r="H310" s="49" t="str">
        <f>VLOOKUP('Cursos Actuales'!$B310,'B.D. (Ocultar)'!$B$4:$M$554,9,FALSE)</f>
        <v>1hr 38mins</v>
      </c>
      <c r="I310" s="50">
        <v>6.805555555555555E-2</v>
      </c>
      <c r="J310" s="49" t="str">
        <f>VLOOKUP('Cursos Actuales'!$B310,'B.D. (Ocultar)'!$B$4:$M$554,12,FALSE)</f>
        <v>Intermedio</v>
      </c>
      <c r="K310" s="70"/>
      <c r="L310" s="52" t="str">
        <f>VLOOKUP(B310,'B.D. (Ocultar)'!$B$4:$N$584,13,FALSE)</f>
        <v>SI</v>
      </c>
      <c r="M310" s="67" t="s">
        <v>16</v>
      </c>
      <c r="N310" s="54"/>
      <c r="O310" s="39"/>
      <c r="P310" s="39"/>
      <c r="Q310" s="39"/>
      <c r="R310" s="39"/>
      <c r="S310" s="39"/>
      <c r="T310" s="39"/>
      <c r="U310" s="39"/>
      <c r="V310" s="39"/>
      <c r="W310" s="39"/>
      <c r="X310" s="39"/>
      <c r="Y310" s="39"/>
      <c r="Z310" s="39"/>
    </row>
    <row r="311" spans="1:26" ht="15.75" customHeight="1">
      <c r="A311" s="46">
        <v>308</v>
      </c>
      <c r="B311" s="60" t="s">
        <v>609</v>
      </c>
      <c r="C311" s="48" t="str">
        <f>VLOOKUP('Cursos Actuales'!$B311,'B.D. (Ocultar)'!$B$4:$M$554,4,FALSE)</f>
        <v>Mauricio Hilbck</v>
      </c>
      <c r="D311" s="48" t="str">
        <f>VLOOKUP('Cursos Actuales'!$B311,'B.D. (Ocultar)'!$B$4:$M$554,6,FALSE)</f>
        <v>Negocios</v>
      </c>
      <c r="E311" s="48" t="str">
        <f>VLOOKUP('Cursos Actuales'!$B311,'B.D. (Ocultar)'!$B$4:$M$554,7,FALSE)</f>
        <v>Finanzas</v>
      </c>
      <c r="F311" s="48">
        <f>VLOOKUP('Cursos Actuales'!$B311,'B.D. (Ocultar)'!$B$4:$M$554,11,FALSE)</f>
        <v>2021</v>
      </c>
      <c r="G311" s="49" t="str">
        <f>VLOOKUP('Cursos Actuales'!$B311,'B.D. (Ocultar)'!$B$4:$M$888,10,FALSE)</f>
        <v>Sí</v>
      </c>
      <c r="H311" s="49" t="str">
        <f>VLOOKUP('Cursos Actuales'!$B311,'B.D. (Ocultar)'!$B$4:$M$554,9,FALSE)</f>
        <v>1hr 13mins</v>
      </c>
      <c r="I311" s="50">
        <v>5.0694444444444445E-2</v>
      </c>
      <c r="J311" s="49" t="str">
        <f>VLOOKUP('Cursos Actuales'!$B311,'B.D. (Ocultar)'!$B$4:$M$554,12,FALSE)</f>
        <v>Básico - Intermedio</v>
      </c>
      <c r="K311" s="70"/>
      <c r="L311" s="52" t="str">
        <f>VLOOKUP(B311,'B.D. (Ocultar)'!$B$4:$N$584,13,FALSE)</f>
        <v>SI</v>
      </c>
      <c r="M311" s="67" t="s">
        <v>16</v>
      </c>
      <c r="N311" s="61"/>
      <c r="O311" s="39"/>
      <c r="P311" s="39"/>
      <c r="Q311" s="39"/>
      <c r="R311" s="39"/>
      <c r="S311" s="39"/>
      <c r="T311" s="39"/>
      <c r="U311" s="39"/>
      <c r="V311" s="39"/>
      <c r="W311" s="39"/>
      <c r="X311" s="39"/>
      <c r="Y311" s="39"/>
      <c r="Z311" s="39"/>
    </row>
    <row r="312" spans="1:26" ht="15.75" customHeight="1">
      <c r="A312" s="46">
        <v>309</v>
      </c>
      <c r="B312" s="60" t="s">
        <v>610</v>
      </c>
      <c r="C312" s="48" t="str">
        <f>VLOOKUP('Cursos Actuales'!$B312,'B.D. (Ocultar)'!$B$4:$M$554,4,FALSE)</f>
        <v>Angelo Toledo</v>
      </c>
      <c r="D312" s="48" t="str">
        <f>VLOOKUP('Cursos Actuales'!$B312,'B.D. (Ocultar)'!$B$4:$M$554,6,FALSE)</f>
        <v>Negocios</v>
      </c>
      <c r="E312" s="48" t="str">
        <f>VLOOKUP('Cursos Actuales'!$B312,'B.D. (Ocultar)'!$B$4:$M$554,7,FALSE)</f>
        <v>Finanzas</v>
      </c>
      <c r="F312" s="48">
        <f>VLOOKUP('Cursos Actuales'!$B312,'B.D. (Ocultar)'!$B$4:$M$554,11,FALSE)</f>
        <v>2021</v>
      </c>
      <c r="G312" s="49" t="str">
        <f>VLOOKUP('Cursos Actuales'!$B312,'B.D. (Ocultar)'!$B$4:$M$888,10,FALSE)</f>
        <v>Sí</v>
      </c>
      <c r="H312" s="49" t="str">
        <f>VLOOKUP('Cursos Actuales'!$B312,'B.D. (Ocultar)'!$B$4:$M$554,9,FALSE)</f>
        <v>1hr 13mins</v>
      </c>
      <c r="I312" s="50">
        <v>5.0694444444444445E-2</v>
      </c>
      <c r="J312" s="49" t="str">
        <f>VLOOKUP('Cursos Actuales'!$B312,'B.D. (Ocultar)'!$B$4:$M$554,12,FALSE)</f>
        <v>Básico - Intermedio</v>
      </c>
      <c r="K312" s="70"/>
      <c r="L312" s="52" t="str">
        <f>VLOOKUP(B312,'B.D. (Ocultar)'!$B$4:$N$584,13,FALSE)</f>
        <v>SI</v>
      </c>
      <c r="M312" s="67" t="s">
        <v>16</v>
      </c>
      <c r="N312" s="61"/>
      <c r="O312" s="39"/>
      <c r="P312" s="39"/>
      <c r="Q312" s="39"/>
      <c r="R312" s="39"/>
      <c r="S312" s="39"/>
      <c r="T312" s="39"/>
      <c r="U312" s="39"/>
      <c r="V312" s="39"/>
      <c r="W312" s="39"/>
      <c r="X312" s="39"/>
      <c r="Y312" s="39"/>
      <c r="Z312" s="39"/>
    </row>
    <row r="313" spans="1:26" ht="15.75" customHeight="1">
      <c r="A313" s="46">
        <v>310</v>
      </c>
      <c r="B313" s="60" t="s">
        <v>612</v>
      </c>
      <c r="C313" s="48" t="str">
        <f>VLOOKUP('Cursos Actuales'!$B313,'B.D. (Ocultar)'!$B$4:$M$554,4,FALSE)</f>
        <v>Gabriela Benítez</v>
      </c>
      <c r="D313" s="48" t="str">
        <f>VLOOKUP('Cursos Actuales'!$B313,'B.D. (Ocultar)'!$B$4:$M$554,6,FALSE)</f>
        <v>Marketing</v>
      </c>
      <c r="E313" s="48" t="str">
        <f>VLOOKUP('Cursos Actuales'!$B313,'B.D. (Ocultar)'!$B$4:$M$554,7,FALSE)</f>
        <v>Marketing Digital</v>
      </c>
      <c r="F313" s="48">
        <f>VLOOKUP('Cursos Actuales'!$B313,'B.D. (Ocultar)'!$B$4:$M$554,11,FALSE)</f>
        <v>2021</v>
      </c>
      <c r="G313" s="49" t="str">
        <f>VLOOKUP('Cursos Actuales'!$B313,'B.D. (Ocultar)'!$B$4:$M$888,10,FALSE)</f>
        <v>Sí</v>
      </c>
      <c r="H313" s="49" t="str">
        <f>VLOOKUP('Cursos Actuales'!$B313,'B.D. (Ocultar)'!$B$4:$M$554,9,FALSE)</f>
        <v>1hr 40mins</v>
      </c>
      <c r="I313" s="50">
        <v>6.9444444444444448E-2</v>
      </c>
      <c r="J313" s="49" t="str">
        <f>VLOOKUP('Cursos Actuales'!$B313,'B.D. (Ocultar)'!$B$4:$M$554,12,FALSE)</f>
        <v>Intermedio</v>
      </c>
      <c r="K313" s="70"/>
      <c r="L313" s="52" t="str">
        <f>VLOOKUP(B313,'B.D. (Ocultar)'!$B$4:$N$584,13,FALSE)</f>
        <v>SI</v>
      </c>
      <c r="M313" s="67" t="s">
        <v>16</v>
      </c>
      <c r="N313" s="61"/>
      <c r="O313" s="39"/>
      <c r="P313" s="39"/>
      <c r="Q313" s="39"/>
      <c r="R313" s="39"/>
      <c r="S313" s="39"/>
      <c r="T313" s="39"/>
      <c r="U313" s="39"/>
      <c r="V313" s="39"/>
      <c r="W313" s="39"/>
      <c r="X313" s="39"/>
      <c r="Y313" s="39"/>
      <c r="Z313" s="39"/>
    </row>
    <row r="314" spans="1:26" ht="15.75" customHeight="1">
      <c r="A314" s="46">
        <v>311</v>
      </c>
      <c r="B314" s="65" t="s">
        <v>614</v>
      </c>
      <c r="C314" s="48" t="str">
        <f>VLOOKUP('Cursos Actuales'!$B314,'B.D. (Ocultar)'!$B$4:$M$554,4,FALSE)</f>
        <v>Natanael Ochoa</v>
      </c>
      <c r="D314" s="48" t="str">
        <f>VLOOKUP('Cursos Actuales'!$B314,'B.D. (Ocultar)'!$B$4:$M$554,6,FALSE)</f>
        <v>Recursos humanos</v>
      </c>
      <c r="E314" s="48" t="str">
        <f>VLOOKUP('Cursos Actuales'!$B314,'B.D. (Ocultar)'!$B$4:$M$554,7,FALSE)</f>
        <v>RRHH Hard</v>
      </c>
      <c r="F314" s="48">
        <f>VLOOKUP('Cursos Actuales'!$B314,'B.D. (Ocultar)'!$B$4:$M$554,11,FALSE)</f>
        <v>2021</v>
      </c>
      <c r="G314" s="49" t="str">
        <f>VLOOKUP('Cursos Actuales'!$B314,'B.D. (Ocultar)'!$B$4:$M$888,10,FALSE)</f>
        <v>Sí</v>
      </c>
      <c r="H314" s="49" t="str">
        <f>VLOOKUP('Cursos Actuales'!$B314,'B.D. (Ocultar)'!$B$4:$M$554,9,FALSE)</f>
        <v>1hr 29mins</v>
      </c>
      <c r="I314" s="50">
        <v>6.1805555555555558E-2</v>
      </c>
      <c r="J314" s="49" t="str">
        <f>VLOOKUP('Cursos Actuales'!$B314,'B.D. (Ocultar)'!$B$4:$M$554,12,FALSE)</f>
        <v>Intermedio - Avanzado</v>
      </c>
      <c r="K314" s="70"/>
      <c r="L314" s="52" t="str">
        <f>VLOOKUP(B314,'B.D. (Ocultar)'!$B$4:$N$584,13,FALSE)</f>
        <v>SI</v>
      </c>
      <c r="M314" s="67" t="s">
        <v>16</v>
      </c>
      <c r="N314" s="61"/>
      <c r="O314" s="39"/>
      <c r="P314" s="39"/>
      <c r="Q314" s="39"/>
      <c r="R314" s="39"/>
      <c r="S314" s="39"/>
      <c r="T314" s="39"/>
      <c r="U314" s="39"/>
      <c r="V314" s="39"/>
      <c r="W314" s="39"/>
      <c r="X314" s="39"/>
      <c r="Y314" s="39"/>
      <c r="Z314" s="39"/>
    </row>
    <row r="315" spans="1:26" ht="15.75" customHeight="1">
      <c r="A315" s="46">
        <v>312</v>
      </c>
      <c r="B315" s="60" t="s">
        <v>618</v>
      </c>
      <c r="C315" s="48" t="str">
        <f>VLOOKUP('Cursos Actuales'!$B315,'B.D. (Ocultar)'!$B$4:$M$554,4,FALSE)</f>
        <v>José Alberto López</v>
      </c>
      <c r="D315" s="48" t="str">
        <f>VLOOKUP('Cursos Actuales'!$B315,'B.D. (Ocultar)'!$B$4:$M$554,6,FALSE)</f>
        <v>Marketing</v>
      </c>
      <c r="E315" s="48" t="str">
        <f>VLOOKUP('Cursos Actuales'!$B315,'B.D. (Ocultar)'!$B$4:$M$554,7,FALSE)</f>
        <v>Marketing Digital</v>
      </c>
      <c r="F315" s="48">
        <f>VLOOKUP('Cursos Actuales'!$B315,'B.D. (Ocultar)'!$B$4:$M$554,11,FALSE)</f>
        <v>2021</v>
      </c>
      <c r="G315" s="49" t="str">
        <f>VLOOKUP('Cursos Actuales'!$B315,'B.D. (Ocultar)'!$B$4:$M$888,10,FALSE)</f>
        <v>Sí</v>
      </c>
      <c r="H315" s="49" t="str">
        <f>VLOOKUP('Cursos Actuales'!$B315,'B.D. (Ocultar)'!$B$4:$M$554,9,FALSE)</f>
        <v>1hr 35mins</v>
      </c>
      <c r="I315" s="50">
        <v>6.5972222222222224E-2</v>
      </c>
      <c r="J315" s="49" t="str">
        <f>VLOOKUP('Cursos Actuales'!$B315,'B.D. (Ocultar)'!$B$4:$M$554,12,FALSE)</f>
        <v>Intermedio</v>
      </c>
      <c r="K315" s="70"/>
      <c r="L315" s="52" t="str">
        <f>VLOOKUP(B315,'B.D. (Ocultar)'!$B$4:$N$584,13,FALSE)</f>
        <v>SI</v>
      </c>
      <c r="M315" s="67" t="s">
        <v>16</v>
      </c>
      <c r="N315" s="54"/>
      <c r="O315" s="39"/>
      <c r="P315" s="39"/>
      <c r="Q315" s="39"/>
      <c r="R315" s="39"/>
      <c r="S315" s="39"/>
      <c r="T315" s="39"/>
      <c r="U315" s="39"/>
      <c r="V315" s="39"/>
      <c r="W315" s="39"/>
      <c r="X315" s="39"/>
      <c r="Y315" s="39"/>
      <c r="Z315" s="39"/>
    </row>
    <row r="316" spans="1:26" ht="15.75" customHeight="1">
      <c r="A316" s="46">
        <v>313</v>
      </c>
      <c r="B316" s="60" t="s">
        <v>630</v>
      </c>
      <c r="C316" s="48" t="str">
        <f>VLOOKUP('Cursos Actuales'!$B316,'B.D. (Ocultar)'!$B$4:$M$554,4,FALSE)</f>
        <v>Tatiana Rengifo</v>
      </c>
      <c r="D316" s="48" t="str">
        <f>VLOOKUP('Cursos Actuales'!$B316,'B.D. (Ocultar)'!$B$4:$M$554,6,FALSE)</f>
        <v>Marketing</v>
      </c>
      <c r="E316" s="48" t="str">
        <f>VLOOKUP('Cursos Actuales'!$B316,'B.D. (Ocultar)'!$B$4:$M$554,7,FALSE)</f>
        <v>Marketing Digital</v>
      </c>
      <c r="F316" s="48">
        <f>VLOOKUP('Cursos Actuales'!$B316,'B.D. (Ocultar)'!$B$4:$M$554,11,FALSE)</f>
        <v>2021</v>
      </c>
      <c r="G316" s="49" t="str">
        <f>VLOOKUP('Cursos Actuales'!$B316,'B.D. (Ocultar)'!$B$4:$M$888,10,FALSE)</f>
        <v>Sí</v>
      </c>
      <c r="H316" s="49" t="str">
        <f>VLOOKUP('Cursos Actuales'!$B316,'B.D. (Ocultar)'!$B$4:$M$554,9,FALSE)</f>
        <v>54min</v>
      </c>
      <c r="I316" s="50">
        <v>3.7499999999999999E-2</v>
      </c>
      <c r="J316" s="49" t="str">
        <f>VLOOKUP('Cursos Actuales'!$B316,'B.D. (Ocultar)'!$B$4:$M$554,12,FALSE)</f>
        <v>Intermedio</v>
      </c>
      <c r="K316" s="70"/>
      <c r="L316" s="52" t="str">
        <f>VLOOKUP(B316,'B.D. (Ocultar)'!$B$4:$N$584,13,FALSE)</f>
        <v>SI</v>
      </c>
      <c r="M316" s="67" t="s">
        <v>16</v>
      </c>
      <c r="N316" s="54"/>
      <c r="O316" s="39"/>
      <c r="P316" s="39"/>
      <c r="Q316" s="39"/>
      <c r="R316" s="39"/>
      <c r="S316" s="39"/>
      <c r="T316" s="39"/>
      <c r="U316" s="39"/>
      <c r="V316" s="39"/>
      <c r="W316" s="39"/>
      <c r="X316" s="39"/>
      <c r="Y316" s="39"/>
      <c r="Z316" s="39"/>
    </row>
    <row r="317" spans="1:26" ht="15.75" customHeight="1">
      <c r="A317" s="46">
        <v>314</v>
      </c>
      <c r="B317" s="60" t="s">
        <v>671</v>
      </c>
      <c r="C317" s="48" t="str">
        <f>VLOOKUP('Cursos Actuales'!$B317,'B.D. (Ocultar)'!$B$4:$M$554,4,FALSE)</f>
        <v>Beatriz Calzada</v>
      </c>
      <c r="D317" s="48" t="str">
        <f>VLOOKUP('Cursos Actuales'!$B317,'B.D. (Ocultar)'!$B$4:$M$554,6,FALSE)</f>
        <v>Marketing</v>
      </c>
      <c r="E317" s="48" t="str">
        <f>VLOOKUP('Cursos Actuales'!$B317,'B.D. (Ocultar)'!$B$4:$M$554,7,FALSE)</f>
        <v>Marketing Digital</v>
      </c>
      <c r="F317" s="48">
        <f>VLOOKUP('Cursos Actuales'!$B317,'B.D. (Ocultar)'!$B$4:$M$554,11,FALSE)</f>
        <v>2021</v>
      </c>
      <c r="G317" s="49" t="str">
        <f>VLOOKUP('Cursos Actuales'!$B317,'B.D. (Ocultar)'!$B$4:$M$888,10,FALSE)</f>
        <v>Sí</v>
      </c>
      <c r="H317" s="49" t="str">
        <f>VLOOKUP('Cursos Actuales'!$B317,'B.D. (Ocultar)'!$B$4:$M$554,9,FALSE)</f>
        <v>4hr 54mins</v>
      </c>
      <c r="I317" s="50">
        <v>0.20416666666666666</v>
      </c>
      <c r="J317" s="49" t="str">
        <f>VLOOKUP('Cursos Actuales'!$B317,'B.D. (Ocultar)'!$B$4:$M$554,12,FALSE)</f>
        <v>Intermedio</v>
      </c>
      <c r="K317" s="70"/>
      <c r="L317" s="52" t="str">
        <f>VLOOKUP(B317,'B.D. (Ocultar)'!$B$4:$N$584,13,FALSE)</f>
        <v>SI</v>
      </c>
      <c r="M317" s="67" t="s">
        <v>16</v>
      </c>
      <c r="N317" s="54"/>
      <c r="O317" s="39"/>
      <c r="P317" s="39"/>
      <c r="Q317" s="39"/>
      <c r="R317" s="39"/>
      <c r="S317" s="39"/>
      <c r="T317" s="39"/>
      <c r="U317" s="39"/>
      <c r="V317" s="39"/>
      <c r="W317" s="39"/>
      <c r="X317" s="39"/>
      <c r="Y317" s="39"/>
      <c r="Z317" s="39"/>
    </row>
    <row r="318" spans="1:26" ht="15.75" customHeight="1">
      <c r="A318" s="46">
        <v>315</v>
      </c>
      <c r="B318" s="60" t="s">
        <v>761</v>
      </c>
      <c r="C318" s="48" t="str">
        <f>VLOOKUP('Cursos Actuales'!$B318,'B.D. (Ocultar)'!$B$4:$M$554,4,FALSE)</f>
        <v>Daniel Salamanca</v>
      </c>
      <c r="D318" s="48" t="str">
        <f>VLOOKUP('Cursos Actuales'!$B318,'B.D. (Ocultar)'!$B$4:$M$554,6,FALSE)</f>
        <v>Tecnologia y Digital</v>
      </c>
      <c r="E318" s="48" t="str">
        <f>VLOOKUP('Cursos Actuales'!$B318,'B.D. (Ocultar)'!$B$4:$M$554,7,FALSE)</f>
        <v>Desarrollo de Software</v>
      </c>
      <c r="F318" s="48">
        <f>VLOOKUP('Cursos Actuales'!$B318,'B.D. (Ocultar)'!$B$4:$M$554,11,FALSE)</f>
        <v>2021</v>
      </c>
      <c r="G318" s="49" t="str">
        <f>VLOOKUP('Cursos Actuales'!$B318,'B.D. (Ocultar)'!$B$4:$M$888,10,FALSE)</f>
        <v>Sí</v>
      </c>
      <c r="H318" s="49" t="str">
        <f>VLOOKUP('Cursos Actuales'!$B318,'B.D. (Ocultar)'!$B$4:$M$554,9,FALSE)</f>
        <v>4hrs 4mins</v>
      </c>
      <c r="I318" s="50">
        <v>0.16944444444444445</v>
      </c>
      <c r="J318" s="49" t="str">
        <f>VLOOKUP('Cursos Actuales'!$B318,'B.D. (Ocultar)'!$B$4:$M$554,12,FALSE)</f>
        <v>Intermedio</v>
      </c>
      <c r="K318" s="70"/>
      <c r="L318" s="52" t="str">
        <f>VLOOKUP(B318,'B.D. (Ocultar)'!$B$4:$N$584,13,FALSE)</f>
        <v>SI</v>
      </c>
      <c r="M318" s="67" t="s">
        <v>16</v>
      </c>
      <c r="N318" s="61"/>
      <c r="O318" s="39"/>
      <c r="P318" s="39"/>
      <c r="Q318" s="39"/>
      <c r="R318" s="39"/>
      <c r="S318" s="39"/>
      <c r="T318" s="39"/>
      <c r="U318" s="39"/>
      <c r="V318" s="39"/>
      <c r="W318" s="39"/>
      <c r="X318" s="39"/>
      <c r="Y318" s="39"/>
      <c r="Z318" s="39"/>
    </row>
    <row r="319" spans="1:26" ht="15.75" customHeight="1">
      <c r="A319" s="46">
        <v>316</v>
      </c>
      <c r="B319" s="60" t="s">
        <v>764</v>
      </c>
      <c r="C319" s="48" t="str">
        <f>VLOOKUP('Cursos Actuales'!$B319,'B.D. (Ocultar)'!$B$4:$M$554,4,FALSE)</f>
        <v>Daniel Salamanca</v>
      </c>
      <c r="D319" s="48" t="str">
        <f>VLOOKUP('Cursos Actuales'!$B319,'B.D. (Ocultar)'!$B$4:$M$554,6,FALSE)</f>
        <v>Tecnologia y Digital</v>
      </c>
      <c r="E319" s="48" t="str">
        <f>VLOOKUP('Cursos Actuales'!$B319,'B.D. (Ocultar)'!$B$4:$M$554,7,FALSE)</f>
        <v>Desarrollo de Software</v>
      </c>
      <c r="F319" s="48">
        <f>VLOOKUP('Cursos Actuales'!$B319,'B.D. (Ocultar)'!$B$4:$M$554,11,FALSE)</f>
        <v>2021</v>
      </c>
      <c r="G319" s="49" t="str">
        <f>VLOOKUP('Cursos Actuales'!$B319,'B.D. (Ocultar)'!$B$4:$M$888,10,FALSE)</f>
        <v>Sí</v>
      </c>
      <c r="H319" s="49" t="str">
        <f>VLOOKUP('Cursos Actuales'!$B319,'B.D. (Ocultar)'!$B$4:$M$554,9,FALSE)</f>
        <v>3hrs 39mins</v>
      </c>
      <c r="I319" s="50">
        <v>0.15208333333333332</v>
      </c>
      <c r="J319" s="49" t="str">
        <f>VLOOKUP('Cursos Actuales'!$B319,'B.D. (Ocultar)'!$B$4:$M$554,12,FALSE)</f>
        <v>Básico</v>
      </c>
      <c r="K319" s="70"/>
      <c r="L319" s="52" t="str">
        <f>VLOOKUP(B319,'B.D. (Ocultar)'!$B$4:$N$584,13,FALSE)</f>
        <v>SI</v>
      </c>
      <c r="M319" s="67" t="s">
        <v>16</v>
      </c>
      <c r="N319" s="61"/>
      <c r="O319" s="39"/>
      <c r="P319" s="39"/>
      <c r="Q319" s="39"/>
      <c r="R319" s="39"/>
      <c r="S319" s="39"/>
      <c r="T319" s="39"/>
      <c r="U319" s="39"/>
      <c r="V319" s="39"/>
      <c r="W319" s="39"/>
      <c r="X319" s="39"/>
      <c r="Y319" s="39"/>
      <c r="Z319" s="39"/>
    </row>
    <row r="320" spans="1:26" ht="15.75" customHeight="1">
      <c r="A320" s="46">
        <v>317</v>
      </c>
      <c r="B320" s="60" t="s">
        <v>851</v>
      </c>
      <c r="C320" s="48" t="str">
        <f>VLOOKUP('Cursos Actuales'!$B320,'B.D. (Ocultar)'!$B$4:$M$554,4,FALSE)</f>
        <v>Francisco Landa</v>
      </c>
      <c r="D320" s="48" t="str">
        <f>VLOOKUP('Cursos Actuales'!$B320,'B.D. (Ocultar)'!$B$4:$M$554,6,FALSE)</f>
        <v>Marketing</v>
      </c>
      <c r="E320" s="48" t="str">
        <f>VLOOKUP('Cursos Actuales'!$B320,'B.D. (Ocultar)'!$B$4:$M$554,7,FALSE)</f>
        <v>Marketing Digital</v>
      </c>
      <c r="F320" s="48">
        <f>VLOOKUP('Cursos Actuales'!$B320,'B.D. (Ocultar)'!$B$4:$M$554,11,FALSE)</f>
        <v>2021</v>
      </c>
      <c r="G320" s="49" t="str">
        <f>VLOOKUP('Cursos Actuales'!$B320,'B.D. (Ocultar)'!$B$4:$M$888,10,FALSE)</f>
        <v>Sí</v>
      </c>
      <c r="H320" s="49" t="str">
        <f>VLOOKUP('Cursos Actuales'!$B320,'B.D. (Ocultar)'!$B$4:$M$554,9,FALSE)</f>
        <v>1 hr 6mins</v>
      </c>
      <c r="I320" s="50">
        <v>4.583333333333333E-2</v>
      </c>
      <c r="J320" s="49" t="str">
        <f>VLOOKUP('Cursos Actuales'!$B320,'B.D. (Ocultar)'!$B$4:$M$554,12,FALSE)</f>
        <v>Intermedio</v>
      </c>
      <c r="K320" s="70"/>
      <c r="L320" s="52" t="str">
        <f>VLOOKUP(B320,'B.D. (Ocultar)'!$B$4:$N$584,13,FALSE)</f>
        <v>SI</v>
      </c>
      <c r="M320" s="67" t="s">
        <v>16</v>
      </c>
      <c r="N320" s="54"/>
      <c r="O320" s="39"/>
      <c r="P320" s="39"/>
      <c r="Q320" s="39"/>
      <c r="R320" s="39"/>
      <c r="S320" s="39"/>
      <c r="T320" s="39"/>
      <c r="U320" s="39"/>
      <c r="V320" s="39"/>
      <c r="W320" s="39"/>
      <c r="X320" s="39"/>
      <c r="Y320" s="39"/>
      <c r="Z320" s="39"/>
    </row>
    <row r="321" spans="1:26" ht="15.75" customHeight="1">
      <c r="A321" s="46">
        <v>318</v>
      </c>
      <c r="B321" s="60" t="s">
        <v>586</v>
      </c>
      <c r="C321" s="48" t="str">
        <f>VLOOKUP('Cursos Actuales'!$B321,'B.D. (Ocultar)'!$B$4:$M$554,4,FALSE)</f>
        <v>Marco Barreto</v>
      </c>
      <c r="D321" s="48" t="str">
        <f>VLOOKUP('Cursos Actuales'!$B321,'B.D. (Ocultar)'!$B$4:$M$554,6,FALSE)</f>
        <v>Negocios</v>
      </c>
      <c r="E321" s="48" t="str">
        <f>VLOOKUP('Cursos Actuales'!$B321,'B.D. (Ocultar)'!$B$4:$M$554,7,FALSE)</f>
        <v>e-commerce</v>
      </c>
      <c r="F321" s="48">
        <f>VLOOKUP('Cursos Actuales'!$B321,'B.D. (Ocultar)'!$B$4:$M$554,11,FALSE)</f>
        <v>2021</v>
      </c>
      <c r="G321" s="49" t="str">
        <f>VLOOKUP('Cursos Actuales'!$B321,'B.D. (Ocultar)'!$B$4:$M$888,10,FALSE)</f>
        <v>Sí</v>
      </c>
      <c r="H321" s="49" t="str">
        <f>VLOOKUP('Cursos Actuales'!$B321,'B.D. (Ocultar)'!$B$4:$M$554,9,FALSE)</f>
        <v>4hr 35mins</v>
      </c>
      <c r="I321" s="50">
        <v>0.19097222222222221</v>
      </c>
      <c r="J321" s="49" t="str">
        <f>VLOOKUP('Cursos Actuales'!$B321,'B.D. (Ocultar)'!$B$4:$M$554,12,FALSE)</f>
        <v>Intermedio</v>
      </c>
      <c r="K321" s="70"/>
      <c r="L321" s="52" t="str">
        <f>VLOOKUP(B321,'B.D. (Ocultar)'!$B$4:$N$584,13,FALSE)</f>
        <v>SI</v>
      </c>
      <c r="M321" s="67" t="s">
        <v>16</v>
      </c>
      <c r="N321" s="54"/>
      <c r="O321" s="39"/>
      <c r="P321" s="39"/>
      <c r="Q321" s="39"/>
      <c r="R321" s="39"/>
      <c r="S321" s="39"/>
      <c r="T321" s="39"/>
      <c r="U321" s="39"/>
      <c r="V321" s="39"/>
      <c r="W321" s="39"/>
      <c r="X321" s="39"/>
      <c r="Y321" s="39"/>
      <c r="Z321" s="39"/>
    </row>
    <row r="322" spans="1:26" ht="15.75" customHeight="1">
      <c r="A322" s="46">
        <v>319</v>
      </c>
      <c r="B322" s="60" t="s">
        <v>589</v>
      </c>
      <c r="C322" s="48" t="str">
        <f>VLOOKUP('Cursos Actuales'!$B322,'B.D. (Ocultar)'!$B$4:$M$554,4,FALSE)</f>
        <v>Sebastián Moglia</v>
      </c>
      <c r="D322" s="48" t="str">
        <f>VLOOKUP('Cursos Actuales'!$B322,'B.D. (Ocultar)'!$B$4:$M$554,6,FALSE)</f>
        <v>Negocios</v>
      </c>
      <c r="E322" s="48" t="str">
        <f>VLOOKUP('Cursos Actuales'!$B322,'B.D. (Ocultar)'!$B$4:$M$554,7,FALSE)</f>
        <v>e-commerce</v>
      </c>
      <c r="F322" s="48">
        <f>VLOOKUP('Cursos Actuales'!$B322,'B.D. (Ocultar)'!$B$4:$M$554,11,FALSE)</f>
        <v>2021</v>
      </c>
      <c r="G322" s="49" t="str">
        <f>VLOOKUP('Cursos Actuales'!$B322,'B.D. (Ocultar)'!$B$4:$M$888,10,FALSE)</f>
        <v>Sí</v>
      </c>
      <c r="H322" s="49" t="str">
        <f>VLOOKUP('Cursos Actuales'!$B322,'B.D. (Ocultar)'!$B$4:$M$554,9,FALSE)</f>
        <v>1hr 18mins</v>
      </c>
      <c r="I322" s="50">
        <v>5.4166666666666669E-2</v>
      </c>
      <c r="J322" s="49" t="str">
        <f>VLOOKUP('Cursos Actuales'!$B322,'B.D. (Ocultar)'!$B$4:$M$554,12,FALSE)</f>
        <v>Básico - Intermedio</v>
      </c>
      <c r="K322" s="70"/>
      <c r="L322" s="52" t="str">
        <f>VLOOKUP(B322,'B.D. (Ocultar)'!$B$4:$N$584,13,FALSE)</f>
        <v>SI</v>
      </c>
      <c r="M322" s="67" t="s">
        <v>16</v>
      </c>
      <c r="N322" s="61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</row>
    <row r="323" spans="1:26" ht="15.75" customHeight="1">
      <c r="A323" s="46">
        <v>320</v>
      </c>
      <c r="B323" s="60" t="s">
        <v>592</v>
      </c>
      <c r="C323" s="48" t="str">
        <f>VLOOKUP('Cursos Actuales'!$B323,'B.D. (Ocultar)'!$B$4:$M$554,4,FALSE)</f>
        <v>Mauricio Hilbck</v>
      </c>
      <c r="D323" s="48" t="str">
        <f>VLOOKUP('Cursos Actuales'!$B323,'B.D. (Ocultar)'!$B$4:$M$554,6,FALSE)</f>
        <v>Negocios</v>
      </c>
      <c r="E323" s="48" t="str">
        <f>VLOOKUP('Cursos Actuales'!$B323,'B.D. (Ocultar)'!$B$4:$M$554,7,FALSE)</f>
        <v>Finanzas</v>
      </c>
      <c r="F323" s="48">
        <f>VLOOKUP('Cursos Actuales'!$B323,'B.D. (Ocultar)'!$B$4:$M$554,11,FALSE)</f>
        <v>2021</v>
      </c>
      <c r="G323" s="49" t="str">
        <f>VLOOKUP('Cursos Actuales'!$B323,'B.D. (Ocultar)'!$B$4:$M$888,10,FALSE)</f>
        <v>Sí</v>
      </c>
      <c r="H323" s="49" t="str">
        <f>VLOOKUP('Cursos Actuales'!$B323,'B.D. (Ocultar)'!$B$4:$M$554,9,FALSE)</f>
        <v>1hr 15mins</v>
      </c>
      <c r="I323" s="50">
        <v>5.2083333333333336E-2</v>
      </c>
      <c r="J323" s="49" t="str">
        <f>VLOOKUP('Cursos Actuales'!$B323,'B.D. (Ocultar)'!$B$4:$M$554,12,FALSE)</f>
        <v>Básico - Intermedio</v>
      </c>
      <c r="K323" s="70"/>
      <c r="L323" s="52" t="str">
        <f>VLOOKUP(B323,'B.D. (Ocultar)'!$B$4:$N$584,13,FALSE)</f>
        <v>SI</v>
      </c>
      <c r="M323" s="67" t="s">
        <v>16</v>
      </c>
      <c r="N323" s="61"/>
      <c r="O323" s="39"/>
      <c r="P323" s="39"/>
      <c r="Q323" s="39"/>
      <c r="R323" s="39"/>
      <c r="S323" s="39"/>
      <c r="T323" s="39"/>
      <c r="U323" s="39"/>
      <c r="V323" s="39"/>
      <c r="W323" s="39"/>
      <c r="X323" s="39"/>
      <c r="Y323" s="39"/>
      <c r="Z323" s="39"/>
    </row>
    <row r="324" spans="1:26" ht="15.75" customHeight="1">
      <c r="A324" s="46">
        <v>321</v>
      </c>
      <c r="B324" s="60" t="s">
        <v>594</v>
      </c>
      <c r="C324" s="48" t="str">
        <f>VLOOKUP('Cursos Actuales'!$B324,'B.D. (Ocultar)'!$B$4:$M$554,4,FALSE)</f>
        <v>Mauricio Hilbck</v>
      </c>
      <c r="D324" s="48" t="str">
        <f>VLOOKUP('Cursos Actuales'!$B324,'B.D. (Ocultar)'!$B$4:$M$554,6,FALSE)</f>
        <v>Negocios</v>
      </c>
      <c r="E324" s="48" t="str">
        <f>VLOOKUP('Cursos Actuales'!$B324,'B.D. (Ocultar)'!$B$4:$M$554,7,FALSE)</f>
        <v>Finanzas</v>
      </c>
      <c r="F324" s="48">
        <f>VLOOKUP('Cursos Actuales'!$B324,'B.D. (Ocultar)'!$B$4:$M$554,11,FALSE)</f>
        <v>2021</v>
      </c>
      <c r="G324" s="49" t="str">
        <f>VLOOKUP('Cursos Actuales'!$B324,'B.D. (Ocultar)'!$B$4:$M$888,10,FALSE)</f>
        <v>Sí</v>
      </c>
      <c r="H324" s="49" t="str">
        <f>VLOOKUP('Cursos Actuales'!$B324,'B.D. (Ocultar)'!$B$4:$M$554,9,FALSE)</f>
        <v>1hr 7mins</v>
      </c>
      <c r="I324" s="50">
        <v>4.6527777777777779E-2</v>
      </c>
      <c r="J324" s="49" t="str">
        <f>VLOOKUP('Cursos Actuales'!$B324,'B.D. (Ocultar)'!$B$4:$M$554,12,FALSE)</f>
        <v>Básico - Intermedio</v>
      </c>
      <c r="K324" s="70"/>
      <c r="L324" s="52" t="str">
        <f>VLOOKUP(B324,'B.D. (Ocultar)'!$B$4:$N$584,13,FALSE)</f>
        <v>SI</v>
      </c>
      <c r="M324" s="67" t="s">
        <v>16</v>
      </c>
      <c r="N324" s="61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39"/>
    </row>
    <row r="325" spans="1:26" ht="15.75" customHeight="1">
      <c r="A325" s="46">
        <v>322</v>
      </c>
      <c r="B325" s="60" t="s">
        <v>596</v>
      </c>
      <c r="C325" s="48" t="str">
        <f>VLOOKUP('Cursos Actuales'!$B325,'B.D. (Ocultar)'!$B$4:$M$554,4,FALSE)</f>
        <v>David Exebio</v>
      </c>
      <c r="D325" s="48" t="str">
        <f>VLOOKUP('Cursos Actuales'!$B325,'B.D. (Ocultar)'!$B$4:$M$554,6,FALSE)</f>
        <v>Negocios</v>
      </c>
      <c r="E325" s="48" t="str">
        <f>VLOOKUP('Cursos Actuales'!$B325,'B.D. (Ocultar)'!$B$4:$M$554,7,FALSE)</f>
        <v>Finanzas</v>
      </c>
      <c r="F325" s="48">
        <f>VLOOKUP('Cursos Actuales'!$B325,'B.D. (Ocultar)'!$B$4:$M$554,11,FALSE)</f>
        <v>2021</v>
      </c>
      <c r="G325" s="49" t="str">
        <f>VLOOKUP('Cursos Actuales'!$B325,'B.D. (Ocultar)'!$B$4:$M$888,10,FALSE)</f>
        <v>Sí</v>
      </c>
      <c r="H325" s="49" t="str">
        <f>VLOOKUP('Cursos Actuales'!$B325,'B.D. (Ocultar)'!$B$4:$M$554,9,FALSE)</f>
        <v>5hr 11mins</v>
      </c>
      <c r="I325" s="50">
        <v>0.21597222222222223</v>
      </c>
      <c r="J325" s="49" t="str">
        <f>VLOOKUP('Cursos Actuales'!$B325,'B.D. (Ocultar)'!$B$4:$M$554,12,FALSE)</f>
        <v>Intermedio</v>
      </c>
      <c r="K325" s="70"/>
      <c r="L325" s="52" t="str">
        <f>VLOOKUP(B325,'B.D. (Ocultar)'!$B$4:$N$584,13,FALSE)</f>
        <v>SI</v>
      </c>
      <c r="M325" s="67" t="s">
        <v>16</v>
      </c>
      <c r="N325" s="54"/>
      <c r="O325" s="39"/>
      <c r="P325" s="39"/>
      <c r="Q325" s="39"/>
      <c r="R325" s="39"/>
      <c r="S325" s="39"/>
      <c r="T325" s="39"/>
      <c r="U325" s="39"/>
      <c r="V325" s="39"/>
      <c r="W325" s="39"/>
      <c r="X325" s="39"/>
      <c r="Y325" s="39"/>
      <c r="Z325" s="39"/>
    </row>
    <row r="326" spans="1:26" ht="15.75" customHeight="1">
      <c r="A326" s="46">
        <v>323</v>
      </c>
      <c r="B326" s="60" t="s">
        <v>599</v>
      </c>
      <c r="C326" s="48" t="str">
        <f>VLOOKUP('Cursos Actuales'!$B326,'B.D. (Ocultar)'!$B$4:$M$554,4,FALSE)</f>
        <v>Carmín Briceño</v>
      </c>
      <c r="D326" s="48" t="str">
        <f>VLOOKUP('Cursos Actuales'!$B326,'B.D. (Ocultar)'!$B$4:$M$554,6,FALSE)</f>
        <v>Desarrollo Personal</v>
      </c>
      <c r="E326" s="48" t="str">
        <f>VLOOKUP('Cursos Actuales'!$B326,'B.D. (Ocultar)'!$B$4:$M$554,7,FALSE)</f>
        <v>Bienestar</v>
      </c>
      <c r="F326" s="48">
        <f>VLOOKUP('Cursos Actuales'!$B326,'B.D. (Ocultar)'!$B$4:$M$554,11,FALSE)</f>
        <v>2021</v>
      </c>
      <c r="G326" s="49" t="str">
        <f>VLOOKUP('Cursos Actuales'!$B326,'B.D. (Ocultar)'!$B$4:$M$888,10,FALSE)</f>
        <v>Sí</v>
      </c>
      <c r="H326" s="49" t="str">
        <f>VLOOKUP('Cursos Actuales'!$B326,'B.D. (Ocultar)'!$B$4:$M$554,9,FALSE)</f>
        <v>1hr 14mins</v>
      </c>
      <c r="I326" s="50">
        <v>5.1388888888888887E-2</v>
      </c>
      <c r="J326" s="49" t="str">
        <f>VLOOKUP('Cursos Actuales'!$B326,'B.D. (Ocultar)'!$B$4:$M$554,12,FALSE)</f>
        <v>Intermedio</v>
      </c>
      <c r="K326" s="70"/>
      <c r="L326" s="52" t="str">
        <f>VLOOKUP(B326,'B.D. (Ocultar)'!$B$4:$N$584,13,FALSE)</f>
        <v>SI</v>
      </c>
      <c r="M326" s="67" t="s">
        <v>16</v>
      </c>
      <c r="N326" s="54"/>
      <c r="O326" s="39"/>
      <c r="P326" s="39"/>
      <c r="Q326" s="39"/>
      <c r="R326" s="39"/>
      <c r="S326" s="39"/>
      <c r="T326" s="39"/>
      <c r="U326" s="39"/>
      <c r="V326" s="39"/>
      <c r="W326" s="39"/>
      <c r="X326" s="39"/>
      <c r="Y326" s="39"/>
      <c r="Z326" s="39"/>
    </row>
    <row r="327" spans="1:26" ht="15.75" customHeight="1">
      <c r="A327" s="46">
        <v>324</v>
      </c>
      <c r="B327" s="60" t="s">
        <v>601</v>
      </c>
      <c r="C327" s="48" t="str">
        <f>VLOOKUP('Cursos Actuales'!$B327,'B.D. (Ocultar)'!$B$4:$M$554,4,FALSE)</f>
        <v>Gabriel Rodríguez</v>
      </c>
      <c r="D327" s="48" t="str">
        <f>VLOOKUP('Cursos Actuales'!$B327,'B.D. (Ocultar)'!$B$4:$M$554,6,FALSE)</f>
        <v>Desarrollo Personal</v>
      </c>
      <c r="E327" s="48" t="str">
        <f>VLOOKUP('Cursos Actuales'!$B327,'B.D. (Ocultar)'!$B$4:$M$554,7,FALSE)</f>
        <v>Liderazgo</v>
      </c>
      <c r="F327" s="48">
        <f>VLOOKUP('Cursos Actuales'!$B327,'B.D. (Ocultar)'!$B$4:$M$554,11,FALSE)</f>
        <v>2021</v>
      </c>
      <c r="G327" s="49" t="str">
        <f>VLOOKUP('Cursos Actuales'!$B327,'B.D. (Ocultar)'!$B$4:$M$888,10,FALSE)</f>
        <v>Sí</v>
      </c>
      <c r="H327" s="49" t="str">
        <f>VLOOKUP('Cursos Actuales'!$B327,'B.D. (Ocultar)'!$B$4:$M$554,9,FALSE)</f>
        <v>1hr 14mins</v>
      </c>
      <c r="I327" s="50">
        <v>5.1388888888888887E-2</v>
      </c>
      <c r="J327" s="49" t="str">
        <f>VLOOKUP('Cursos Actuales'!$B327,'B.D. (Ocultar)'!$B$4:$M$554,12,FALSE)</f>
        <v>Intermedio</v>
      </c>
      <c r="K327" s="70"/>
      <c r="L327" s="52" t="str">
        <f>VLOOKUP(B327,'B.D. (Ocultar)'!$B$4:$N$584,13,FALSE)</f>
        <v>SI</v>
      </c>
      <c r="M327" s="67" t="s">
        <v>16</v>
      </c>
      <c r="N327" s="54"/>
      <c r="O327" s="39"/>
      <c r="P327" s="39"/>
      <c r="Q327" s="39"/>
      <c r="R327" s="39"/>
      <c r="S327" s="39"/>
      <c r="T327" s="39"/>
      <c r="U327" s="39"/>
      <c r="V327" s="39"/>
      <c r="W327" s="39"/>
      <c r="X327" s="39"/>
      <c r="Y327" s="39"/>
      <c r="Z327" s="39"/>
    </row>
    <row r="328" spans="1:26" ht="15.75" customHeight="1">
      <c r="A328" s="46">
        <v>325</v>
      </c>
      <c r="B328" s="60" t="s">
        <v>542</v>
      </c>
      <c r="C328" s="48" t="str">
        <f>VLOOKUP('Cursos Actuales'!$B328,'B.D. (Ocultar)'!$B$4:$M$554,4,FALSE)</f>
        <v>Gianfranco Binda</v>
      </c>
      <c r="D328" s="48" t="str">
        <f>VLOOKUP('Cursos Actuales'!$B328,'B.D. (Ocultar)'!$B$4:$M$554,6,FALSE)</f>
        <v>Negocios</v>
      </c>
      <c r="E328" s="48" t="str">
        <f>VLOOKUP('Cursos Actuales'!$B328,'B.D. (Ocultar)'!$B$4:$M$554,7,FALSE)</f>
        <v>Finanzas</v>
      </c>
      <c r="F328" s="48">
        <f>VLOOKUP('Cursos Actuales'!$B328,'B.D. (Ocultar)'!$B$4:$M$554,11,FALSE)</f>
        <v>2022</v>
      </c>
      <c r="G328" s="49" t="str">
        <f>VLOOKUP('Cursos Actuales'!$B328,'B.D. (Ocultar)'!$B$4:$M$888,10,FALSE)</f>
        <v>Sí</v>
      </c>
      <c r="H328" s="49" t="str">
        <f>VLOOKUP('Cursos Actuales'!$B328,'B.D. (Ocultar)'!$B$4:$M$554,9,FALSE)</f>
        <v>3hr 24mins</v>
      </c>
      <c r="I328" s="50">
        <v>0.14166666666666666</v>
      </c>
      <c r="J328" s="49" t="str">
        <f>VLOOKUP('Cursos Actuales'!$B328,'B.D. (Ocultar)'!$B$4:$M$554,12,FALSE)</f>
        <v>Básico - Intermedio</v>
      </c>
      <c r="K328" s="70"/>
      <c r="L328" s="52" t="str">
        <f>VLOOKUP(B328,'B.D. (Ocultar)'!$B$4:$N$584,13,FALSE)</f>
        <v>SI</v>
      </c>
      <c r="M328" s="67" t="s">
        <v>16</v>
      </c>
      <c r="N328" s="61"/>
      <c r="O328" s="39"/>
      <c r="P328" s="39"/>
      <c r="Q328" s="39"/>
      <c r="R328" s="39"/>
      <c r="S328" s="39"/>
      <c r="T328" s="39"/>
      <c r="U328" s="39"/>
      <c r="V328" s="39"/>
      <c r="W328" s="39"/>
      <c r="X328" s="39"/>
      <c r="Y328" s="39"/>
      <c r="Z328" s="39"/>
    </row>
    <row r="329" spans="1:26" ht="15.75" customHeight="1">
      <c r="A329" s="46">
        <v>326</v>
      </c>
      <c r="B329" s="60" t="s">
        <v>545</v>
      </c>
      <c r="C329" s="48" t="str">
        <f>VLOOKUP('Cursos Actuales'!$B329,'B.D. (Ocultar)'!$B$4:$M$554,4,FALSE)</f>
        <v>Paula Franco</v>
      </c>
      <c r="D329" s="48" t="str">
        <f>VLOOKUP('Cursos Actuales'!$B329,'B.D. (Ocultar)'!$B$4:$M$554,6,FALSE)</f>
        <v>Recursos humanos</v>
      </c>
      <c r="E329" s="48" t="str">
        <f>VLOOKUP('Cursos Actuales'!$B329,'B.D. (Ocultar)'!$B$4:$M$554,7,FALSE)</f>
        <v>RRHH Soft</v>
      </c>
      <c r="F329" s="48">
        <f>VLOOKUP('Cursos Actuales'!$B329,'B.D. (Ocultar)'!$B$4:$M$554,11,FALSE)</f>
        <v>2022</v>
      </c>
      <c r="G329" s="49" t="str">
        <f>VLOOKUP('Cursos Actuales'!$B329,'B.D. (Ocultar)'!$B$4:$M$888,10,FALSE)</f>
        <v>Sí</v>
      </c>
      <c r="H329" s="49" t="str">
        <f>VLOOKUP('Cursos Actuales'!$B329,'B.D. (Ocultar)'!$B$4:$M$554,9,FALSE)</f>
        <v>1hr 40mins</v>
      </c>
      <c r="I329" s="50">
        <v>6.9444444444444448E-2</v>
      </c>
      <c r="J329" s="49" t="str">
        <f>VLOOKUP('Cursos Actuales'!$B329,'B.D. (Ocultar)'!$B$4:$M$554,12,FALSE)</f>
        <v>Intermedio</v>
      </c>
      <c r="K329" s="70"/>
      <c r="L329" s="52" t="str">
        <f>VLOOKUP(B329,'B.D. (Ocultar)'!$B$4:$N$584,13,FALSE)</f>
        <v>SI</v>
      </c>
      <c r="M329" s="67" t="s">
        <v>16</v>
      </c>
      <c r="N329" s="54"/>
      <c r="O329" s="39"/>
      <c r="P329" s="39"/>
      <c r="Q329" s="39"/>
      <c r="R329" s="39"/>
      <c r="S329" s="39"/>
      <c r="T329" s="39"/>
      <c r="U329" s="39"/>
      <c r="V329" s="39"/>
      <c r="W329" s="39"/>
      <c r="X329" s="39"/>
      <c r="Y329" s="39"/>
      <c r="Z329" s="39"/>
    </row>
    <row r="330" spans="1:26" ht="15.75" customHeight="1">
      <c r="A330" s="46">
        <v>327</v>
      </c>
      <c r="B330" s="60" t="s">
        <v>548</v>
      </c>
      <c r="C330" s="48" t="str">
        <f>VLOOKUP('Cursos Actuales'!$B330,'B.D. (Ocultar)'!$B$4:$M$554,4,FALSE)</f>
        <v>Daniel Ortiz</v>
      </c>
      <c r="D330" s="48" t="str">
        <f>VLOOKUP('Cursos Actuales'!$B330,'B.D. (Ocultar)'!$B$4:$M$554,6,FALSE)</f>
        <v>Recursos humanos</v>
      </c>
      <c r="E330" s="48" t="str">
        <f>VLOOKUP('Cursos Actuales'!$B330,'B.D. (Ocultar)'!$B$4:$M$554,7,FALSE)</f>
        <v>RRHH Hard</v>
      </c>
      <c r="F330" s="48">
        <f>VLOOKUP('Cursos Actuales'!$B330,'B.D. (Ocultar)'!$B$4:$M$554,11,FALSE)</f>
        <v>2022</v>
      </c>
      <c r="G330" s="49" t="str">
        <f>VLOOKUP('Cursos Actuales'!$B330,'B.D. (Ocultar)'!$B$4:$M$888,10,FALSE)</f>
        <v>Sí</v>
      </c>
      <c r="H330" s="49" t="str">
        <f>VLOOKUP('Cursos Actuales'!$B330,'B.D. (Ocultar)'!$B$4:$M$554,9,FALSE)</f>
        <v>1hr 8mins</v>
      </c>
      <c r="I330" s="50">
        <v>4.7222222222222221E-2</v>
      </c>
      <c r="J330" s="49" t="str">
        <f>VLOOKUP('Cursos Actuales'!$B330,'B.D. (Ocultar)'!$B$4:$M$554,12,FALSE)</f>
        <v>Intermedio</v>
      </c>
      <c r="K330" s="70"/>
      <c r="L330" s="52" t="str">
        <f>VLOOKUP(B330,'B.D. (Ocultar)'!$B$4:$N$584,13,FALSE)</f>
        <v>SI</v>
      </c>
      <c r="M330" s="67" t="s">
        <v>16</v>
      </c>
      <c r="N330" s="54"/>
      <c r="O330" s="39"/>
      <c r="P330" s="39"/>
      <c r="Q330" s="39"/>
      <c r="R330" s="39"/>
      <c r="S330" s="39"/>
      <c r="T330" s="39"/>
      <c r="U330" s="39"/>
      <c r="V330" s="39"/>
      <c r="W330" s="39"/>
      <c r="X330" s="39"/>
      <c r="Y330" s="39"/>
      <c r="Z330" s="39"/>
    </row>
    <row r="331" spans="1:26" ht="15.75" customHeight="1">
      <c r="A331" s="46">
        <v>328</v>
      </c>
      <c r="B331" s="60" t="s">
        <v>552</v>
      </c>
      <c r="C331" s="48" t="str">
        <f>VLOOKUP('Cursos Actuales'!$B331,'B.D. (Ocultar)'!$B$4:$M$554,4,FALSE)</f>
        <v>Iván Araya</v>
      </c>
      <c r="D331" s="48" t="str">
        <f>VLOOKUP('Cursos Actuales'!$B331,'B.D. (Ocultar)'!$B$4:$M$554,6,FALSE)</f>
        <v>Negocios</v>
      </c>
      <c r="E331" s="48" t="str">
        <f>VLOOKUP('Cursos Actuales'!$B331,'B.D. (Ocultar)'!$B$4:$M$554,7,FALSE)</f>
        <v>Finanzas</v>
      </c>
      <c r="F331" s="48">
        <f>VLOOKUP('Cursos Actuales'!$B331,'B.D. (Ocultar)'!$B$4:$M$554,11,FALSE)</f>
        <v>2022</v>
      </c>
      <c r="G331" s="49" t="str">
        <f>VLOOKUP('Cursos Actuales'!$B331,'B.D. (Ocultar)'!$B$4:$M$888,10,FALSE)</f>
        <v>Sí</v>
      </c>
      <c r="H331" s="49" t="str">
        <f>VLOOKUP('Cursos Actuales'!$B331,'B.D. (Ocultar)'!$B$4:$M$554,9,FALSE)</f>
        <v>2hr 32mins</v>
      </c>
      <c r="I331" s="50">
        <v>0.10555555555555556</v>
      </c>
      <c r="J331" s="49" t="str">
        <f>VLOOKUP('Cursos Actuales'!$B331,'B.D. (Ocultar)'!$B$4:$M$554,12,FALSE)</f>
        <v>Básico - Intermedio</v>
      </c>
      <c r="K331" s="70"/>
      <c r="L331" s="52" t="str">
        <f>VLOOKUP(B331,'B.D. (Ocultar)'!$B$4:$N$584,13,FALSE)</f>
        <v>SI</v>
      </c>
      <c r="M331" s="67" t="s">
        <v>16</v>
      </c>
      <c r="N331" s="61"/>
      <c r="O331" s="39"/>
      <c r="P331" s="39"/>
      <c r="Q331" s="39"/>
      <c r="R331" s="39"/>
      <c r="S331" s="39"/>
      <c r="T331" s="39"/>
      <c r="U331" s="39"/>
      <c r="V331" s="39"/>
      <c r="W331" s="39"/>
      <c r="X331" s="39"/>
      <c r="Y331" s="39"/>
      <c r="Z331" s="39"/>
    </row>
    <row r="332" spans="1:26" ht="15.75" customHeight="1">
      <c r="A332" s="46">
        <v>329</v>
      </c>
      <c r="B332" s="60" t="s">
        <v>554</v>
      </c>
      <c r="C332" s="48" t="str">
        <f>VLOOKUP('Cursos Actuales'!$B332,'B.D. (Ocultar)'!$B$4:$M$554,4,FALSE)</f>
        <v>Francisco Galdos</v>
      </c>
      <c r="D332" s="48" t="str">
        <f>VLOOKUP('Cursos Actuales'!$B332,'B.D. (Ocultar)'!$B$4:$M$554,6,FALSE)</f>
        <v>Negocios</v>
      </c>
      <c r="E332" s="48" t="str">
        <f>VLOOKUP('Cursos Actuales'!$B332,'B.D. (Ocultar)'!$B$4:$M$554,7,FALSE)</f>
        <v>Gestión Comercial</v>
      </c>
      <c r="F332" s="48">
        <f>VLOOKUP('Cursos Actuales'!$B332,'B.D. (Ocultar)'!$B$4:$M$554,11,FALSE)</f>
        <v>2022</v>
      </c>
      <c r="G332" s="49" t="str">
        <f>VLOOKUP('Cursos Actuales'!$B332,'B.D. (Ocultar)'!$B$4:$M$888,10,FALSE)</f>
        <v>Sí</v>
      </c>
      <c r="H332" s="49" t="str">
        <f>VLOOKUP('Cursos Actuales'!$B332,'B.D. (Ocultar)'!$B$4:$M$554,9,FALSE)</f>
        <v>1hr 38mins</v>
      </c>
      <c r="I332" s="50">
        <v>6.805555555555555E-2</v>
      </c>
      <c r="J332" s="49" t="str">
        <f>VLOOKUP('Cursos Actuales'!$B332,'B.D. (Ocultar)'!$B$4:$M$554,12,FALSE)</f>
        <v>Intermedio</v>
      </c>
      <c r="K332" s="70"/>
      <c r="L332" s="52" t="str">
        <f>VLOOKUP(B332,'B.D. (Ocultar)'!$B$4:$N$584,13,FALSE)</f>
        <v>SI</v>
      </c>
      <c r="M332" s="67" t="s">
        <v>16</v>
      </c>
      <c r="N332" s="54"/>
      <c r="O332" s="39"/>
      <c r="P332" s="39"/>
      <c r="Q332" s="39"/>
      <c r="R332" s="39"/>
      <c r="S332" s="39"/>
      <c r="T332" s="39"/>
      <c r="U332" s="39"/>
      <c r="V332" s="39"/>
      <c r="W332" s="39"/>
      <c r="X332" s="39"/>
      <c r="Y332" s="39"/>
      <c r="Z332" s="39"/>
    </row>
    <row r="333" spans="1:26" ht="15.75" customHeight="1">
      <c r="A333" s="46">
        <v>330</v>
      </c>
      <c r="B333" s="60" t="s">
        <v>557</v>
      </c>
      <c r="C333" s="48" t="str">
        <f>VLOOKUP('Cursos Actuales'!$B333,'B.D. (Ocultar)'!$B$4:$M$554,4,FALSE)</f>
        <v>Úrsula Rodriguez</v>
      </c>
      <c r="D333" s="48" t="str">
        <f>VLOOKUP('Cursos Actuales'!$B333,'B.D. (Ocultar)'!$B$4:$M$554,6,FALSE)</f>
        <v>Marketing</v>
      </c>
      <c r="E333" s="48" t="str">
        <f>VLOOKUP('Cursos Actuales'!$B333,'B.D. (Ocultar)'!$B$4:$M$554,7,FALSE)</f>
        <v>Marketing Digital</v>
      </c>
      <c r="F333" s="48">
        <f>VLOOKUP('Cursos Actuales'!$B333,'B.D. (Ocultar)'!$B$4:$M$554,11,FALSE)</f>
        <v>2022</v>
      </c>
      <c r="G333" s="49" t="str">
        <f>VLOOKUP('Cursos Actuales'!$B333,'B.D. (Ocultar)'!$B$4:$M$888,10,FALSE)</f>
        <v>Sí</v>
      </c>
      <c r="H333" s="49" t="str">
        <f>VLOOKUP('Cursos Actuales'!$B333,'B.D. (Ocultar)'!$B$4:$M$554,9,FALSE)</f>
        <v>1hr 3 mins</v>
      </c>
      <c r="I333" s="50">
        <v>4.3749999999999997E-2</v>
      </c>
      <c r="J333" s="49" t="str">
        <f>VLOOKUP('Cursos Actuales'!$B333,'B.D. (Ocultar)'!$B$4:$M$554,12,FALSE)</f>
        <v>Intermedio</v>
      </c>
      <c r="K333" s="70"/>
      <c r="L333" s="52" t="str">
        <f>VLOOKUP(B333,'B.D. (Ocultar)'!$B$4:$N$584,13,FALSE)</f>
        <v>SI</v>
      </c>
      <c r="M333" s="67" t="s">
        <v>16</v>
      </c>
      <c r="N333" s="54"/>
      <c r="O333" s="39"/>
      <c r="P333" s="39"/>
      <c r="Q333" s="39"/>
      <c r="R333" s="39"/>
      <c r="S333" s="39"/>
      <c r="T333" s="39"/>
      <c r="U333" s="39"/>
      <c r="V333" s="39"/>
      <c r="W333" s="39"/>
      <c r="X333" s="39"/>
      <c r="Y333" s="39"/>
      <c r="Z333" s="39"/>
    </row>
    <row r="334" spans="1:26" ht="15.75" customHeight="1">
      <c r="A334" s="46">
        <v>331</v>
      </c>
      <c r="B334" s="60" t="s">
        <v>562</v>
      </c>
      <c r="C334" s="48" t="str">
        <f>VLOOKUP('Cursos Actuales'!$B334,'B.D. (Ocultar)'!$B$4:$M$554,4,FALSE)</f>
        <v>Carlo Rodriguez</v>
      </c>
      <c r="D334" s="48" t="str">
        <f>VLOOKUP('Cursos Actuales'!$B334,'B.D. (Ocultar)'!$B$4:$M$554,6,FALSE)</f>
        <v>Negocios</v>
      </c>
      <c r="E334" s="48" t="str">
        <f>VLOOKUP('Cursos Actuales'!$B334,'B.D. (Ocultar)'!$B$4:$M$554,7,FALSE)</f>
        <v>e-commerce</v>
      </c>
      <c r="F334" s="48">
        <f>VLOOKUP('Cursos Actuales'!$B334,'B.D. (Ocultar)'!$B$4:$M$554,11,FALSE)</f>
        <v>2021</v>
      </c>
      <c r="G334" s="49" t="str">
        <f>VLOOKUP('Cursos Actuales'!$B334,'B.D. (Ocultar)'!$B$4:$M$888,10,FALSE)</f>
        <v>Sí</v>
      </c>
      <c r="H334" s="49" t="str">
        <f>VLOOKUP('Cursos Actuales'!$B334,'B.D. (Ocultar)'!$B$4:$M$554,9,FALSE)</f>
        <v>1hr 11mins</v>
      </c>
      <c r="I334" s="50">
        <v>4.9305555555555554E-2</v>
      </c>
      <c r="J334" s="49" t="str">
        <f>VLOOKUP('Cursos Actuales'!$B334,'B.D. (Ocultar)'!$B$4:$M$554,12,FALSE)</f>
        <v>Intermedio</v>
      </c>
      <c r="K334" s="70"/>
      <c r="L334" s="52" t="str">
        <f>VLOOKUP(B334,'B.D. (Ocultar)'!$B$4:$N$584,13,FALSE)</f>
        <v>SI</v>
      </c>
      <c r="M334" s="67" t="s">
        <v>16</v>
      </c>
      <c r="N334" s="54"/>
      <c r="O334" s="39"/>
      <c r="P334" s="39"/>
      <c r="Q334" s="39"/>
      <c r="R334" s="39"/>
      <c r="S334" s="39"/>
      <c r="T334" s="39"/>
      <c r="U334" s="39"/>
      <c r="V334" s="39"/>
      <c r="W334" s="39"/>
      <c r="X334" s="39"/>
      <c r="Y334" s="39"/>
      <c r="Z334" s="39"/>
    </row>
    <row r="335" spans="1:26" ht="15.75" customHeight="1">
      <c r="A335" s="46">
        <v>332</v>
      </c>
      <c r="B335" s="65" t="s">
        <v>565</v>
      </c>
      <c r="C335" s="48" t="str">
        <f>VLOOKUP('Cursos Actuales'!$B335,'B.D. (Ocultar)'!$B$4:$M$554,4,FALSE)</f>
        <v>Alejandro Sotomayor</v>
      </c>
      <c r="D335" s="48" t="str">
        <f>VLOOKUP('Cursos Actuales'!$B335,'B.D. (Ocultar)'!$B$4:$M$554,6,FALSE)</f>
        <v>Recursos humanos</v>
      </c>
      <c r="E335" s="48" t="str">
        <f>VLOOKUP('Cursos Actuales'!$B335,'B.D. (Ocultar)'!$B$4:$M$554,7,FALSE)</f>
        <v>RRHH Hard</v>
      </c>
      <c r="F335" s="48">
        <f>VLOOKUP('Cursos Actuales'!$B335,'B.D. (Ocultar)'!$B$4:$M$554,11,FALSE)</f>
        <v>2021</v>
      </c>
      <c r="G335" s="49" t="str">
        <f>VLOOKUP('Cursos Actuales'!$B335,'B.D. (Ocultar)'!$B$4:$M$888,10,FALSE)</f>
        <v>Sí</v>
      </c>
      <c r="H335" s="49" t="str">
        <f>VLOOKUP('Cursos Actuales'!$B335,'B.D. (Ocultar)'!$B$4:$M$554,9,FALSE)</f>
        <v>1hr 8mins</v>
      </c>
      <c r="I335" s="50">
        <v>4.7222222222222221E-2</v>
      </c>
      <c r="J335" s="49" t="str">
        <f>VLOOKUP('Cursos Actuales'!$B335,'B.D. (Ocultar)'!$B$4:$M$554,12,FALSE)</f>
        <v>Intermedio</v>
      </c>
      <c r="K335" s="70"/>
      <c r="L335" s="52" t="str">
        <f>VLOOKUP(B335,'B.D. (Ocultar)'!$B$4:$N$584,13,FALSE)</f>
        <v>SI</v>
      </c>
      <c r="M335" s="67" t="s">
        <v>16</v>
      </c>
      <c r="N335" s="61"/>
      <c r="O335" s="39"/>
      <c r="P335" s="39"/>
      <c r="Q335" s="39"/>
      <c r="R335" s="39"/>
      <c r="S335" s="39"/>
      <c r="T335" s="39"/>
      <c r="U335" s="39"/>
      <c r="V335" s="39"/>
      <c r="W335" s="39"/>
      <c r="X335" s="39"/>
      <c r="Y335" s="39"/>
      <c r="Z335" s="39"/>
    </row>
    <row r="336" spans="1:26" ht="15.75" customHeight="1">
      <c r="A336" s="46">
        <v>333</v>
      </c>
      <c r="B336" s="60" t="s">
        <v>567</v>
      </c>
      <c r="C336" s="48" t="str">
        <f>VLOOKUP('Cursos Actuales'!$B336,'B.D. (Ocultar)'!$B$4:$M$554,4,FALSE)</f>
        <v>Julio J. Lopez</v>
      </c>
      <c r="D336" s="48" t="str">
        <f>VLOOKUP('Cursos Actuales'!$B336,'B.D. (Ocultar)'!$B$4:$M$554,6,FALSE)</f>
        <v>Negocios</v>
      </c>
      <c r="E336" s="48" t="str">
        <f>VLOOKUP('Cursos Actuales'!$B336,'B.D. (Ocultar)'!$B$4:$M$554,7,FALSE)</f>
        <v>e-commerce</v>
      </c>
      <c r="F336" s="48">
        <f>VLOOKUP('Cursos Actuales'!$B336,'B.D. (Ocultar)'!$B$4:$M$554,11,FALSE)</f>
        <v>2021</v>
      </c>
      <c r="G336" s="49" t="str">
        <f>VLOOKUP('Cursos Actuales'!$B336,'B.D. (Ocultar)'!$B$4:$M$888,10,FALSE)</f>
        <v>Sí</v>
      </c>
      <c r="H336" s="49" t="str">
        <f>VLOOKUP('Cursos Actuales'!$B336,'B.D. (Ocultar)'!$B$4:$M$554,9,FALSE)</f>
        <v>1hr 15mins</v>
      </c>
      <c r="I336" s="50">
        <v>5.2083333333333336E-2</v>
      </c>
      <c r="J336" s="49" t="str">
        <f>VLOOKUP('Cursos Actuales'!$B336,'B.D. (Ocultar)'!$B$4:$M$554,12,FALSE)</f>
        <v>Básico - Intermedio</v>
      </c>
      <c r="K336" s="70"/>
      <c r="L336" s="52" t="str">
        <f>VLOOKUP(B336,'B.D. (Ocultar)'!$B$4:$N$584,13,FALSE)</f>
        <v>SI</v>
      </c>
      <c r="M336" s="67" t="s">
        <v>16</v>
      </c>
      <c r="N336" s="61"/>
      <c r="O336" s="39"/>
      <c r="P336" s="39"/>
      <c r="Q336" s="39"/>
      <c r="R336" s="39"/>
      <c r="S336" s="39"/>
      <c r="T336" s="39"/>
      <c r="U336" s="39"/>
      <c r="V336" s="39"/>
      <c r="W336" s="39"/>
      <c r="X336" s="39"/>
      <c r="Y336" s="39"/>
      <c r="Z336" s="39"/>
    </row>
    <row r="337" spans="1:26" ht="15.75" customHeight="1">
      <c r="A337" s="46">
        <v>334</v>
      </c>
      <c r="B337" s="60" t="s">
        <v>569</v>
      </c>
      <c r="C337" s="48" t="str">
        <f>VLOOKUP('Cursos Actuales'!$B337,'B.D. (Ocultar)'!$B$4:$M$554,4,FALSE)</f>
        <v>Daniel Iriarte</v>
      </c>
      <c r="D337" s="48" t="str">
        <f>VLOOKUP('Cursos Actuales'!$B337,'B.D. (Ocultar)'!$B$4:$M$554,6,FALSE)</f>
        <v>Negocios</v>
      </c>
      <c r="E337" s="48" t="str">
        <f>VLOOKUP('Cursos Actuales'!$B337,'B.D. (Ocultar)'!$B$4:$M$554,7,FALSE)</f>
        <v>Gestión Comercial</v>
      </c>
      <c r="F337" s="48">
        <f>VLOOKUP('Cursos Actuales'!$B337,'B.D. (Ocultar)'!$B$4:$M$554,11,FALSE)</f>
        <v>2021</v>
      </c>
      <c r="G337" s="49" t="str">
        <f>VLOOKUP('Cursos Actuales'!$B337,'B.D. (Ocultar)'!$B$4:$M$888,10,FALSE)</f>
        <v>Sí</v>
      </c>
      <c r="H337" s="49" t="str">
        <f>VLOOKUP('Cursos Actuales'!$B337,'B.D. (Ocultar)'!$B$4:$M$554,9,FALSE)</f>
        <v>2hr 11mins</v>
      </c>
      <c r="I337" s="50">
        <v>9.0972222222222218E-2</v>
      </c>
      <c r="J337" s="49" t="str">
        <f>VLOOKUP('Cursos Actuales'!$B337,'B.D. (Ocultar)'!$B$4:$M$554,12,FALSE)</f>
        <v>Básico - Intermedio</v>
      </c>
      <c r="K337" s="70"/>
      <c r="L337" s="52" t="str">
        <f>VLOOKUP(B337,'B.D. (Ocultar)'!$B$4:$N$584,13,FALSE)</f>
        <v>SI</v>
      </c>
      <c r="M337" s="67" t="s">
        <v>16</v>
      </c>
      <c r="N337" s="61"/>
      <c r="O337" s="39"/>
      <c r="P337" s="39"/>
      <c r="Q337" s="39"/>
      <c r="R337" s="39"/>
      <c r="S337" s="39"/>
      <c r="T337" s="39"/>
      <c r="U337" s="39"/>
      <c r="V337" s="39"/>
      <c r="W337" s="39"/>
      <c r="X337" s="39"/>
      <c r="Y337" s="39"/>
      <c r="Z337" s="39"/>
    </row>
    <row r="338" spans="1:26" ht="15.75" customHeight="1">
      <c r="A338" s="46">
        <v>335</v>
      </c>
      <c r="B338" s="60" t="s">
        <v>571</v>
      </c>
      <c r="C338" s="48" t="str">
        <f>VLOOKUP('Cursos Actuales'!$B338,'B.D. (Ocultar)'!$B$4:$M$554,4,FALSE)</f>
        <v>Tanya Ramirez</v>
      </c>
      <c r="D338" s="48" t="str">
        <f>VLOOKUP('Cursos Actuales'!$B338,'B.D. (Ocultar)'!$B$4:$M$554,6,FALSE)</f>
        <v>Tecnologia y Digital</v>
      </c>
      <c r="E338" s="48" t="str">
        <f>VLOOKUP('Cursos Actuales'!$B338,'B.D. (Ocultar)'!$B$4:$M$554,7,FALSE)</f>
        <v>Tecnología y Digital</v>
      </c>
      <c r="F338" s="48">
        <f>VLOOKUP('Cursos Actuales'!$B338,'B.D. (Ocultar)'!$B$4:$M$554,11,FALSE)</f>
        <v>2021</v>
      </c>
      <c r="G338" s="49" t="str">
        <f>VLOOKUP('Cursos Actuales'!$B338,'B.D. (Ocultar)'!$B$4:$M$888,10,FALSE)</f>
        <v>Sí</v>
      </c>
      <c r="H338" s="49" t="str">
        <f>VLOOKUP('Cursos Actuales'!$B338,'B.D. (Ocultar)'!$B$4:$M$554,9,FALSE)</f>
        <v>1hr 48mins</v>
      </c>
      <c r="I338" s="50">
        <v>7.4999999999999997E-2</v>
      </c>
      <c r="J338" s="49" t="str">
        <f>VLOOKUP('Cursos Actuales'!$B338,'B.D. (Ocultar)'!$B$4:$M$554,12,FALSE)</f>
        <v>Básico - Intermedio</v>
      </c>
      <c r="K338" s="70"/>
      <c r="L338" s="52" t="str">
        <f>VLOOKUP(B338,'B.D. (Ocultar)'!$B$4:$N$584,13,FALSE)</f>
        <v>SI</v>
      </c>
      <c r="M338" s="67" t="s">
        <v>16</v>
      </c>
      <c r="N338" s="61"/>
      <c r="O338" s="39"/>
      <c r="P338" s="39"/>
      <c r="Q338" s="39"/>
      <c r="R338" s="39"/>
      <c r="S338" s="39"/>
      <c r="T338" s="39"/>
      <c r="U338" s="39"/>
      <c r="V338" s="39"/>
      <c r="W338" s="39"/>
      <c r="X338" s="39"/>
      <c r="Y338" s="39"/>
      <c r="Z338" s="39"/>
    </row>
    <row r="339" spans="1:26" ht="15.75" customHeight="1">
      <c r="A339" s="46">
        <v>336</v>
      </c>
      <c r="B339" s="60" t="s">
        <v>574</v>
      </c>
      <c r="C339" s="48" t="str">
        <f>VLOOKUP('Cursos Actuales'!$B339,'B.D. (Ocultar)'!$B$4:$M$554,4,FALSE)</f>
        <v>Diego Andrade</v>
      </c>
      <c r="D339" s="48" t="str">
        <f>VLOOKUP('Cursos Actuales'!$B339,'B.D. (Ocultar)'!$B$4:$M$554,6,FALSE)</f>
        <v>Desarrollo Personal</v>
      </c>
      <c r="E339" s="48" t="str">
        <f>VLOOKUP('Cursos Actuales'!$B339,'B.D. (Ocultar)'!$B$4:$M$554,7,FALSE)</f>
        <v>Liderazgo</v>
      </c>
      <c r="F339" s="48">
        <f>VLOOKUP('Cursos Actuales'!$B339,'B.D. (Ocultar)'!$B$4:$M$554,11,FALSE)</f>
        <v>2021</v>
      </c>
      <c r="G339" s="49" t="str">
        <f>VLOOKUP('Cursos Actuales'!$B339,'B.D. (Ocultar)'!$B$4:$M$888,10,FALSE)</f>
        <v>Sí</v>
      </c>
      <c r="H339" s="49" t="str">
        <f>VLOOKUP('Cursos Actuales'!$B339,'B.D. (Ocultar)'!$B$4:$M$554,9,FALSE)</f>
        <v>1hr 14mins</v>
      </c>
      <c r="I339" s="50">
        <v>5.1388888888888887E-2</v>
      </c>
      <c r="J339" s="49" t="str">
        <f>VLOOKUP('Cursos Actuales'!$B339,'B.D. (Ocultar)'!$B$4:$M$554,12,FALSE)</f>
        <v>Intermedio</v>
      </c>
      <c r="K339" s="70"/>
      <c r="L339" s="52" t="str">
        <f>VLOOKUP(B339,'B.D. (Ocultar)'!$B$4:$N$584,13,FALSE)</f>
        <v>SI</v>
      </c>
      <c r="M339" s="67" t="s">
        <v>16</v>
      </c>
      <c r="N339" s="54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</row>
    <row r="340" spans="1:26" ht="14.4">
      <c r="A340" s="46">
        <v>337</v>
      </c>
      <c r="B340" s="60" t="s">
        <v>577</v>
      </c>
      <c r="C340" s="48" t="str">
        <f>VLOOKUP('Cursos Actuales'!$B340,'B.D. (Ocultar)'!$B$4:$M$554,4,FALSE)</f>
        <v>Fanny Lozano</v>
      </c>
      <c r="D340" s="48" t="str">
        <f>VLOOKUP('Cursos Actuales'!$B340,'B.D. (Ocultar)'!$B$4:$M$554,6,FALSE)</f>
        <v>Negocios</v>
      </c>
      <c r="E340" s="48" t="str">
        <f>VLOOKUP('Cursos Actuales'!$B340,'B.D. (Ocultar)'!$B$4:$M$554,7,FALSE)</f>
        <v>e-commerce</v>
      </c>
      <c r="F340" s="48">
        <f>VLOOKUP('Cursos Actuales'!$B340,'B.D. (Ocultar)'!$B$4:$M$554,11,FALSE)</f>
        <v>2021</v>
      </c>
      <c r="G340" s="49" t="str">
        <f>VLOOKUP('Cursos Actuales'!$B340,'B.D. (Ocultar)'!$B$4:$M$888,10,FALSE)</f>
        <v>Sí</v>
      </c>
      <c r="H340" s="49" t="str">
        <f>VLOOKUP('Cursos Actuales'!$B340,'B.D. (Ocultar)'!$B$4:$M$554,9,FALSE)</f>
        <v>1hr 9mins</v>
      </c>
      <c r="I340" s="50">
        <v>4.791666666666667E-2</v>
      </c>
      <c r="J340" s="49" t="str">
        <f>VLOOKUP('Cursos Actuales'!$B340,'B.D. (Ocultar)'!$B$4:$M$554,12,FALSE)</f>
        <v>Intermedio</v>
      </c>
      <c r="K340" s="70"/>
      <c r="L340" s="52" t="str">
        <f>VLOOKUP(B340,'B.D. (Ocultar)'!$B$4:$N$584,13,FALSE)</f>
        <v>SI</v>
      </c>
      <c r="M340" s="67" t="s">
        <v>16</v>
      </c>
      <c r="N340" s="54"/>
    </row>
    <row r="341" spans="1:26" ht="14.4">
      <c r="A341" s="46">
        <v>338</v>
      </c>
      <c r="B341" s="60" t="s">
        <v>580</v>
      </c>
      <c r="C341" s="48" t="str">
        <f>VLOOKUP('Cursos Actuales'!$B341,'B.D. (Ocultar)'!$B$4:$M$554,4,FALSE)</f>
        <v>Phillipe Calmet</v>
      </c>
      <c r="D341" s="48" t="str">
        <f>VLOOKUP('Cursos Actuales'!$B341,'B.D. (Ocultar)'!$B$4:$M$554,6,FALSE)</f>
        <v>Negocios</v>
      </c>
      <c r="E341" s="48" t="str">
        <f>VLOOKUP('Cursos Actuales'!$B341,'B.D. (Ocultar)'!$B$4:$M$554,7,FALSE)</f>
        <v>e-commerce</v>
      </c>
      <c r="F341" s="48">
        <f>VLOOKUP('Cursos Actuales'!$B341,'B.D. (Ocultar)'!$B$4:$M$554,11,FALSE)</f>
        <v>2021</v>
      </c>
      <c r="G341" s="49" t="str">
        <f>VLOOKUP('Cursos Actuales'!$B341,'B.D. (Ocultar)'!$B$4:$M$888,10,FALSE)</f>
        <v>Sí</v>
      </c>
      <c r="H341" s="49" t="str">
        <f>VLOOKUP('Cursos Actuales'!$B341,'B.D. (Ocultar)'!$B$4:$M$554,9,FALSE)</f>
        <v>2hr 46mins</v>
      </c>
      <c r="I341" s="50">
        <v>0.11527777777777778</v>
      </c>
      <c r="J341" s="49" t="str">
        <f>VLOOKUP('Cursos Actuales'!$B341,'B.D. (Ocultar)'!$B$4:$M$554,12,FALSE)</f>
        <v>Intermedio</v>
      </c>
      <c r="K341" s="70"/>
      <c r="L341" s="52" t="str">
        <f>VLOOKUP(B341,'B.D. (Ocultar)'!$B$4:$N$584,13,FALSE)</f>
        <v>SI</v>
      </c>
      <c r="M341" s="67" t="s">
        <v>16</v>
      </c>
      <c r="N341" s="54"/>
    </row>
    <row r="342" spans="1:26" ht="14.4">
      <c r="A342" s="46">
        <v>339</v>
      </c>
      <c r="B342" s="60" t="s">
        <v>583</v>
      </c>
      <c r="C342" s="48" t="str">
        <f>VLOOKUP('Cursos Actuales'!$B342,'B.D. (Ocultar)'!$B$4:$M$554,4,FALSE)</f>
        <v>Rebeca Smursz</v>
      </c>
      <c r="D342" s="48" t="str">
        <f>VLOOKUP('Cursos Actuales'!$B342,'B.D. (Ocultar)'!$B$4:$M$554,6,FALSE)</f>
        <v>Desarrollo Personal</v>
      </c>
      <c r="E342" s="48" t="str">
        <f>VLOOKUP('Cursos Actuales'!$B342,'B.D. (Ocultar)'!$B$4:$M$554,7,FALSE)</f>
        <v>Liderazgo</v>
      </c>
      <c r="F342" s="48">
        <f>VLOOKUP('Cursos Actuales'!$B342,'B.D. (Ocultar)'!$B$4:$M$554,11,FALSE)</f>
        <v>2021</v>
      </c>
      <c r="G342" s="49" t="str">
        <f>VLOOKUP('Cursos Actuales'!$B342,'B.D. (Ocultar)'!$B$4:$M$888,10,FALSE)</f>
        <v>Sí</v>
      </c>
      <c r="H342" s="49" t="str">
        <f>VLOOKUP('Cursos Actuales'!$B342,'B.D. (Ocultar)'!$B$4:$M$554,9,FALSE)</f>
        <v>1hr 27mins</v>
      </c>
      <c r="I342" s="50">
        <v>6.0416666666666667E-2</v>
      </c>
      <c r="J342" s="49" t="str">
        <f>VLOOKUP('Cursos Actuales'!$B342,'B.D. (Ocultar)'!$B$4:$M$554,12,FALSE)</f>
        <v>Intermedio</v>
      </c>
      <c r="K342" s="70"/>
      <c r="L342" s="52" t="str">
        <f>VLOOKUP(B342,'B.D. (Ocultar)'!$B$4:$N$584,13,FALSE)</f>
        <v>SI</v>
      </c>
      <c r="M342" s="67" t="s">
        <v>16</v>
      </c>
      <c r="N342" s="54"/>
    </row>
    <row r="343" spans="1:26" ht="14.4">
      <c r="A343" s="46">
        <v>340</v>
      </c>
      <c r="B343" s="60" t="s">
        <v>623</v>
      </c>
      <c r="C343" s="48" t="str">
        <f>VLOOKUP('Cursos Actuales'!$B343,'B.D. (Ocultar)'!$B$4:$M$554,4,FALSE)</f>
        <v>Daniel Iriarte</v>
      </c>
      <c r="D343" s="48" t="str">
        <f>VLOOKUP('Cursos Actuales'!$B343,'B.D. (Ocultar)'!$B$4:$M$554,6,FALSE)</f>
        <v>Negocios</v>
      </c>
      <c r="E343" s="48" t="str">
        <f>VLOOKUP('Cursos Actuales'!$B343,'B.D. (Ocultar)'!$B$4:$M$554,7,FALSE)</f>
        <v>Gestión Comercial</v>
      </c>
      <c r="F343" s="48">
        <f>VLOOKUP('Cursos Actuales'!$B343,'B.D. (Ocultar)'!$B$4:$M$554,11,FALSE)</f>
        <v>2021</v>
      </c>
      <c r="G343" s="49" t="str">
        <f>VLOOKUP('Cursos Actuales'!$B343,'B.D. (Ocultar)'!$B$4:$M$888,10,FALSE)</f>
        <v>Sí</v>
      </c>
      <c r="H343" s="49" t="str">
        <f>VLOOKUP('Cursos Actuales'!$B343,'B.D. (Ocultar)'!$B$4:$M$554,9,FALSE)</f>
        <v>2hr 6mins</v>
      </c>
      <c r="I343" s="50">
        <v>8.7499999999999994E-2</v>
      </c>
      <c r="J343" s="49" t="str">
        <f>VLOOKUP('Cursos Actuales'!$B343,'B.D. (Ocultar)'!$B$4:$M$554,12,FALSE)</f>
        <v>Básico - Intermedio</v>
      </c>
      <c r="K343" s="70"/>
      <c r="L343" s="52" t="str">
        <f>VLOOKUP(B343,'B.D. (Ocultar)'!$B$4:$N$584,13,FALSE)</f>
        <v>SI</v>
      </c>
      <c r="M343" s="67" t="s">
        <v>16</v>
      </c>
      <c r="N343" s="61"/>
    </row>
    <row r="344" spans="1:26" ht="15" customHeight="1">
      <c r="A344" s="46">
        <v>341</v>
      </c>
      <c r="B344" s="60" t="s">
        <v>520</v>
      </c>
      <c r="C344" s="48" t="str">
        <f>VLOOKUP('Cursos Actuales'!$B344,'B.D. (Ocultar)'!$B$4:$M$554,4,FALSE)</f>
        <v>Hector Dorregaray</v>
      </c>
      <c r="D344" s="48" t="str">
        <f>VLOOKUP('Cursos Actuales'!$B344,'B.D. (Ocultar)'!$B$4:$M$554,6,FALSE)</f>
        <v>Marketing</v>
      </c>
      <c r="E344" s="48" t="str">
        <f>VLOOKUP('Cursos Actuales'!$B344,'B.D. (Ocultar)'!$B$4:$M$554,7,FALSE)</f>
        <v>Marketing Digital</v>
      </c>
      <c r="F344" s="48">
        <f>VLOOKUP('Cursos Actuales'!$B344,'B.D. (Ocultar)'!$B$4:$M$554,11,FALSE)</f>
        <v>2022</v>
      </c>
      <c r="G344" s="49" t="str">
        <f>VLOOKUP('Cursos Actuales'!$B344,'B.D. (Ocultar)'!$B$4:$M$888,10,FALSE)</f>
        <v>Sí</v>
      </c>
      <c r="H344" s="49" t="str">
        <f>VLOOKUP('Cursos Actuales'!$B344,'B.D. (Ocultar)'!$B$4:$M$554,9,FALSE)</f>
        <v>1hr 15mins</v>
      </c>
      <c r="I344" s="50">
        <v>5.2083333333333336E-2</v>
      </c>
      <c r="J344" s="49" t="str">
        <f>VLOOKUP('Cursos Actuales'!$B344,'B.D. (Ocultar)'!$B$4:$M$554,12,FALSE)</f>
        <v>Intermedio</v>
      </c>
      <c r="K344" s="70"/>
      <c r="L344" s="52" t="str">
        <f>VLOOKUP(B344,'B.D. (Ocultar)'!$B$4:$N$584,13,FALSE)</f>
        <v>SI</v>
      </c>
      <c r="M344" s="67" t="s">
        <v>16</v>
      </c>
      <c r="N344" s="54"/>
    </row>
    <row r="345" spans="1:26" ht="15" customHeight="1">
      <c r="A345" s="46">
        <v>342</v>
      </c>
      <c r="B345" s="60" t="s">
        <v>522</v>
      </c>
      <c r="C345" s="48" t="str">
        <f>VLOOKUP('Cursos Actuales'!$B345,'B.D. (Ocultar)'!$B$4:$M$554,4,FALSE)</f>
        <v>Nephtalí Garrido</v>
      </c>
      <c r="D345" s="48" t="str">
        <f>VLOOKUP('Cursos Actuales'!$B345,'B.D. (Ocultar)'!$B$4:$M$554,6,FALSE)</f>
        <v>Tecnologia y Digital</v>
      </c>
      <c r="E345" s="48" t="str">
        <f>VLOOKUP('Cursos Actuales'!$B345,'B.D. (Ocultar)'!$B$4:$M$554,7,FALSE)</f>
        <v>Tecnología y Digital</v>
      </c>
      <c r="F345" s="48">
        <f>VLOOKUP('Cursos Actuales'!$B345,'B.D. (Ocultar)'!$B$4:$M$554,11,FALSE)</f>
        <v>2022</v>
      </c>
      <c r="G345" s="49" t="str">
        <f>VLOOKUP('Cursos Actuales'!$B345,'B.D. (Ocultar)'!$B$4:$M$888,10,FALSE)</f>
        <v>Sí</v>
      </c>
      <c r="H345" s="49" t="str">
        <f>VLOOKUP('Cursos Actuales'!$B345,'B.D. (Ocultar)'!$B$4:$M$554,9,FALSE)</f>
        <v>1hr 46mins</v>
      </c>
      <c r="I345" s="50">
        <v>7.3611111111111113E-2</v>
      </c>
      <c r="J345" s="49" t="str">
        <f>VLOOKUP('Cursos Actuales'!$B345,'B.D. (Ocultar)'!$B$4:$M$554,12,FALSE)</f>
        <v>Básico - Intermedio</v>
      </c>
      <c r="K345" s="70"/>
      <c r="L345" s="52" t="str">
        <f>VLOOKUP(B345,'B.D. (Ocultar)'!$B$4:$N$584,13,FALSE)</f>
        <v>SI</v>
      </c>
      <c r="M345" s="67" t="s">
        <v>16</v>
      </c>
      <c r="N345" s="61"/>
    </row>
    <row r="346" spans="1:26" ht="15" customHeight="1">
      <c r="A346" s="46">
        <v>343</v>
      </c>
      <c r="B346" s="60" t="s">
        <v>525</v>
      </c>
      <c r="C346" s="48" t="str">
        <f>VLOOKUP('Cursos Actuales'!$B346,'B.D. (Ocultar)'!$B$4:$M$554,4,FALSE)</f>
        <v>Carolina García</v>
      </c>
      <c r="D346" s="48" t="str">
        <f>VLOOKUP('Cursos Actuales'!$B346,'B.D. (Ocultar)'!$B$4:$M$554,6,FALSE)</f>
        <v>Marketing</v>
      </c>
      <c r="E346" s="48" t="str">
        <f>VLOOKUP('Cursos Actuales'!$B346,'B.D. (Ocultar)'!$B$4:$M$554,7,FALSE)</f>
        <v>Marketing Digital</v>
      </c>
      <c r="F346" s="48">
        <f>VLOOKUP('Cursos Actuales'!$B346,'B.D. (Ocultar)'!$B$4:$M$554,11,FALSE)</f>
        <v>2022</v>
      </c>
      <c r="G346" s="49" t="str">
        <f>VLOOKUP('Cursos Actuales'!$B346,'B.D. (Ocultar)'!$B$4:$M$888,10,FALSE)</f>
        <v>Sí</v>
      </c>
      <c r="H346" s="49" t="str">
        <f>VLOOKUP('Cursos Actuales'!$B346,'B.D. (Ocultar)'!$B$4:$M$554,9,FALSE)</f>
        <v>1hr 13mins</v>
      </c>
      <c r="I346" s="50">
        <v>5.0694444444444445E-2</v>
      </c>
      <c r="J346" s="49" t="str">
        <f>VLOOKUP('Cursos Actuales'!$B346,'B.D. (Ocultar)'!$B$4:$M$554,12,FALSE)</f>
        <v>Intermedio</v>
      </c>
      <c r="K346" s="70"/>
      <c r="L346" s="52" t="str">
        <f>VLOOKUP(B346,'B.D. (Ocultar)'!$B$4:$N$584,13,FALSE)</f>
        <v>SI</v>
      </c>
      <c r="M346" s="67" t="s">
        <v>16</v>
      </c>
      <c r="N346" s="54"/>
    </row>
    <row r="347" spans="1:26" ht="15" customHeight="1">
      <c r="A347" s="46">
        <v>344</v>
      </c>
      <c r="B347" s="60" t="s">
        <v>528</v>
      </c>
      <c r="C347" s="48" t="str">
        <f>VLOOKUP('Cursos Actuales'!$B347,'B.D. (Ocultar)'!$B$4:$M$554,4,FALSE)</f>
        <v>Jorge Cerna</v>
      </c>
      <c r="D347" s="48" t="str">
        <f>VLOOKUP('Cursos Actuales'!$B347,'B.D. (Ocultar)'!$B$4:$M$554,6,FALSE)</f>
        <v>Recursos humanos</v>
      </c>
      <c r="E347" s="48" t="str">
        <f>VLOOKUP('Cursos Actuales'!$B347,'B.D. (Ocultar)'!$B$4:$M$554,7,FALSE)</f>
        <v>RRHH Soft</v>
      </c>
      <c r="F347" s="48">
        <f>VLOOKUP('Cursos Actuales'!$B347,'B.D. (Ocultar)'!$B$4:$M$554,11,FALSE)</f>
        <v>2022</v>
      </c>
      <c r="G347" s="49" t="str">
        <f>VLOOKUP('Cursos Actuales'!$B347,'B.D. (Ocultar)'!$B$4:$M$888,10,FALSE)</f>
        <v>Sí</v>
      </c>
      <c r="H347" s="49" t="str">
        <f>VLOOKUP('Cursos Actuales'!$B347,'B.D. (Ocultar)'!$B$4:$M$554,9,FALSE)</f>
        <v>59mins</v>
      </c>
      <c r="I347" s="50">
        <v>4.0972222222222222E-2</v>
      </c>
      <c r="J347" s="49" t="str">
        <f>VLOOKUP('Cursos Actuales'!$B347,'B.D. (Ocultar)'!$B$4:$M$554,12,FALSE)</f>
        <v>Intermedio</v>
      </c>
      <c r="K347" s="70"/>
      <c r="L347" s="52" t="str">
        <f>VLOOKUP(B347,'B.D. (Ocultar)'!$B$4:$N$584,13,FALSE)</f>
        <v>SI</v>
      </c>
      <c r="M347" s="67" t="s">
        <v>16</v>
      </c>
      <c r="N347" s="54"/>
    </row>
    <row r="348" spans="1:26" ht="15" customHeight="1">
      <c r="A348" s="46">
        <v>345</v>
      </c>
      <c r="B348" s="60" t="s">
        <v>530</v>
      </c>
      <c r="C348" s="48" t="str">
        <f>VLOOKUP('Cursos Actuales'!$B348,'B.D. (Ocultar)'!$B$4:$M$554,4,FALSE)</f>
        <v>Growtop</v>
      </c>
      <c r="D348" s="48" t="str">
        <f>VLOOKUP('Cursos Actuales'!$B348,'B.D. (Ocultar)'!$B$4:$M$554,6,FALSE)</f>
        <v>Recursos humanos</v>
      </c>
      <c r="E348" s="48" t="str">
        <f>VLOOKUP('Cursos Actuales'!$B348,'B.D. (Ocultar)'!$B$4:$M$554,7,FALSE)</f>
        <v>RRHH Soft</v>
      </c>
      <c r="F348" s="48">
        <f>VLOOKUP('Cursos Actuales'!$B348,'B.D. (Ocultar)'!$B$4:$M$554,11,FALSE)</f>
        <v>2022</v>
      </c>
      <c r="G348" s="49" t="str">
        <f>VLOOKUP('Cursos Actuales'!$B348,'B.D. (Ocultar)'!$B$4:$M$888,10,FALSE)</f>
        <v>Sí</v>
      </c>
      <c r="H348" s="49" t="str">
        <f>VLOOKUP('Cursos Actuales'!$B348,'B.D. (Ocultar)'!$B$4:$M$554,9,FALSE)</f>
        <v>1hr 22mins</v>
      </c>
      <c r="I348" s="50">
        <v>5.6944444444444443E-2</v>
      </c>
      <c r="J348" s="49" t="str">
        <f>VLOOKUP('Cursos Actuales'!$B348,'B.D. (Ocultar)'!$B$4:$M$554,12,FALSE)</f>
        <v>Intermedio - Avanzado</v>
      </c>
      <c r="K348" s="70"/>
      <c r="L348" s="52" t="str">
        <f>VLOOKUP(B348,'B.D. (Ocultar)'!$B$4:$N$584,13,FALSE)</f>
        <v>SI</v>
      </c>
      <c r="M348" s="67" t="s">
        <v>16</v>
      </c>
      <c r="N348" s="61"/>
    </row>
    <row r="349" spans="1:26" ht="15" customHeight="1">
      <c r="A349" s="46">
        <v>346</v>
      </c>
      <c r="B349" s="60" t="s">
        <v>531</v>
      </c>
      <c r="C349" s="48" t="str">
        <f>VLOOKUP('Cursos Actuales'!$B349,'B.D. (Ocultar)'!$B$4:$M$554,4,FALSE)</f>
        <v>Daniel Iriarte</v>
      </c>
      <c r="D349" s="48" t="str">
        <f>VLOOKUP('Cursos Actuales'!$B349,'B.D. (Ocultar)'!$B$4:$M$554,6,FALSE)</f>
        <v>Negocios</v>
      </c>
      <c r="E349" s="48" t="str">
        <f>VLOOKUP('Cursos Actuales'!$B349,'B.D. (Ocultar)'!$B$4:$M$554,7,FALSE)</f>
        <v>Gestión Comercial</v>
      </c>
      <c r="F349" s="48">
        <f>VLOOKUP('Cursos Actuales'!$B349,'B.D. (Ocultar)'!$B$4:$M$554,11,FALSE)</f>
        <v>2021</v>
      </c>
      <c r="G349" s="49" t="str">
        <f>VLOOKUP('Cursos Actuales'!$B349,'B.D. (Ocultar)'!$B$4:$M$888,10,FALSE)</f>
        <v>Sí</v>
      </c>
      <c r="H349" s="49" t="str">
        <f>VLOOKUP('Cursos Actuales'!$B349,'B.D. (Ocultar)'!$B$4:$M$554,9,FALSE)</f>
        <v>1hr 42mins</v>
      </c>
      <c r="I349" s="50">
        <v>7.0833333333333331E-2</v>
      </c>
      <c r="J349" s="49" t="str">
        <f>VLOOKUP('Cursos Actuales'!$B349,'B.D. (Ocultar)'!$B$4:$M$554,12,FALSE)</f>
        <v>Básico - Intermedio</v>
      </c>
      <c r="K349" s="70"/>
      <c r="L349" s="52" t="str">
        <f>VLOOKUP(B349,'B.D. (Ocultar)'!$B$4:$N$584,13,FALSE)</f>
        <v>SI</v>
      </c>
      <c r="M349" s="67" t="s">
        <v>16</v>
      </c>
      <c r="N349" s="61"/>
    </row>
    <row r="350" spans="1:26" ht="15" customHeight="1">
      <c r="A350" s="46">
        <v>347</v>
      </c>
      <c r="B350" s="60" t="s">
        <v>534</v>
      </c>
      <c r="C350" s="48" t="str">
        <f>VLOOKUP('Cursos Actuales'!$B350,'B.D. (Ocultar)'!$B$4:$M$554,4,FALSE)</f>
        <v>Mayra Casas</v>
      </c>
      <c r="D350" s="48" t="str">
        <f>VLOOKUP('Cursos Actuales'!$B350,'B.D. (Ocultar)'!$B$4:$M$554,6,FALSE)</f>
        <v>Desarrollo Personal</v>
      </c>
      <c r="E350" s="48" t="str">
        <f>VLOOKUP('Cursos Actuales'!$B350,'B.D. (Ocultar)'!$B$4:$M$554,7,FALSE)</f>
        <v>Bienestar</v>
      </c>
      <c r="F350" s="48">
        <f>VLOOKUP('Cursos Actuales'!$B350,'B.D. (Ocultar)'!$B$4:$M$554,11,FALSE)</f>
        <v>2022</v>
      </c>
      <c r="G350" s="49" t="str">
        <f>VLOOKUP('Cursos Actuales'!$B350,'B.D. (Ocultar)'!$B$4:$M$888,10,FALSE)</f>
        <v>Sí</v>
      </c>
      <c r="H350" s="49" t="str">
        <f>VLOOKUP('Cursos Actuales'!$B350,'B.D. (Ocultar)'!$B$4:$M$554,9,FALSE)</f>
        <v>1hr 12mins</v>
      </c>
      <c r="I350" s="50">
        <v>0.05</v>
      </c>
      <c r="J350" s="49" t="str">
        <f>VLOOKUP('Cursos Actuales'!$B350,'B.D. (Ocultar)'!$B$4:$M$554,12,FALSE)</f>
        <v>Intermedio</v>
      </c>
      <c r="K350" s="70"/>
      <c r="L350" s="52" t="str">
        <f>VLOOKUP(B350,'B.D. (Ocultar)'!$B$4:$N$584,13,FALSE)</f>
        <v>SI</v>
      </c>
      <c r="M350" s="67" t="s">
        <v>16</v>
      </c>
      <c r="N350" s="54"/>
    </row>
    <row r="351" spans="1:26" ht="15" customHeight="1">
      <c r="A351" s="46">
        <v>348</v>
      </c>
      <c r="B351" s="60" t="s">
        <v>537</v>
      </c>
      <c r="C351" s="48" t="str">
        <f>VLOOKUP('Cursos Actuales'!$B351,'B.D. (Ocultar)'!$B$4:$M$554,4,FALSE)</f>
        <v>Vanessa Chávez</v>
      </c>
      <c r="D351" s="48" t="str">
        <f>VLOOKUP('Cursos Actuales'!$B351,'B.D. (Ocultar)'!$B$4:$M$554,6,FALSE)</f>
        <v>Negocios</v>
      </c>
      <c r="E351" s="48" t="str">
        <f>VLOOKUP('Cursos Actuales'!$B351,'B.D. (Ocultar)'!$B$4:$M$554,7,FALSE)</f>
        <v>e-commerce</v>
      </c>
      <c r="F351" s="48">
        <f>VLOOKUP('Cursos Actuales'!$B351,'B.D. (Ocultar)'!$B$4:$M$554,11,FALSE)</f>
        <v>2022</v>
      </c>
      <c r="G351" s="49" t="str">
        <f>VLOOKUP('Cursos Actuales'!$B351,'B.D. (Ocultar)'!$B$4:$M$888,10,FALSE)</f>
        <v>Sí</v>
      </c>
      <c r="H351" s="49" t="str">
        <f>VLOOKUP('Cursos Actuales'!$B351,'B.D. (Ocultar)'!$B$4:$M$554,9,FALSE)</f>
        <v>2hr 15mins</v>
      </c>
      <c r="I351" s="50">
        <v>9.375E-2</v>
      </c>
      <c r="J351" s="49" t="str">
        <f>VLOOKUP('Cursos Actuales'!$B351,'B.D. (Ocultar)'!$B$4:$M$554,12,FALSE)</f>
        <v>Intermedio</v>
      </c>
      <c r="K351" s="70"/>
      <c r="L351" s="52" t="str">
        <f>VLOOKUP(B351,'B.D. (Ocultar)'!$B$4:$N$584,13,FALSE)</f>
        <v>SI</v>
      </c>
      <c r="M351" s="67" t="s">
        <v>16</v>
      </c>
      <c r="N351" s="54"/>
    </row>
    <row r="352" spans="1:26" ht="15" customHeight="1">
      <c r="A352" s="46">
        <v>349</v>
      </c>
      <c r="B352" s="60" t="s">
        <v>540</v>
      </c>
      <c r="C352" s="48" t="str">
        <f>VLOOKUP('Cursos Actuales'!$B352,'B.D. (Ocultar)'!$B$4:$M$554,4,FALSE)</f>
        <v>Diego Andrade</v>
      </c>
      <c r="D352" s="48" t="str">
        <f>VLOOKUP('Cursos Actuales'!$B352,'B.D. (Ocultar)'!$B$4:$M$554,6,FALSE)</f>
        <v>Desarrollo Personal</v>
      </c>
      <c r="E352" s="48" t="str">
        <f>VLOOKUP('Cursos Actuales'!$B352,'B.D. (Ocultar)'!$B$4:$M$554,7,FALSE)</f>
        <v>Bienestar</v>
      </c>
      <c r="F352" s="48">
        <f>VLOOKUP('Cursos Actuales'!$B352,'B.D. (Ocultar)'!$B$4:$M$554,11,FALSE)</f>
        <v>2022</v>
      </c>
      <c r="G352" s="49" t="str">
        <f>VLOOKUP('Cursos Actuales'!$B352,'B.D. (Ocultar)'!$B$4:$M$888,10,FALSE)</f>
        <v>Sí</v>
      </c>
      <c r="H352" s="49" t="str">
        <f>VLOOKUP('Cursos Actuales'!$B352,'B.D. (Ocultar)'!$B$4:$M$554,9,FALSE)</f>
        <v>1hr 22mins</v>
      </c>
      <c r="I352" s="50">
        <v>5.6944444444444443E-2</v>
      </c>
      <c r="J352" s="49" t="str">
        <f>VLOOKUP('Cursos Actuales'!$B352,'B.D. (Ocultar)'!$B$4:$M$554,12,FALSE)</f>
        <v>Intermedio</v>
      </c>
      <c r="K352" s="70"/>
      <c r="L352" s="52" t="str">
        <f>VLOOKUP(B352,'B.D. (Ocultar)'!$B$4:$N$584,13,FALSE)</f>
        <v>SI</v>
      </c>
      <c r="M352" s="67" t="s">
        <v>16</v>
      </c>
      <c r="N352" s="54"/>
    </row>
    <row r="353" spans="1:14" ht="15" customHeight="1">
      <c r="A353" s="46">
        <v>350</v>
      </c>
      <c r="B353" s="60" t="s">
        <v>551</v>
      </c>
      <c r="C353" s="48" t="str">
        <f>VLOOKUP('Cursos Actuales'!$B353,'B.D. (Ocultar)'!$B$4:$M$554,4,FALSE)</f>
        <v>Nephtalí Garrido</v>
      </c>
      <c r="D353" s="48" t="str">
        <f>VLOOKUP('Cursos Actuales'!$B353,'B.D. (Ocultar)'!$B$4:$M$554,6,FALSE)</f>
        <v>Tecnologia y Digital</v>
      </c>
      <c r="E353" s="48" t="str">
        <f>VLOOKUP('Cursos Actuales'!$B353,'B.D. (Ocultar)'!$B$4:$M$554,7,FALSE)</f>
        <v>Tecnología y Digital</v>
      </c>
      <c r="F353" s="48">
        <f>VLOOKUP('Cursos Actuales'!$B353,'B.D. (Ocultar)'!$B$4:$M$554,11,FALSE)</f>
        <v>2022</v>
      </c>
      <c r="G353" s="49" t="str">
        <f>VLOOKUP('Cursos Actuales'!$B353,'B.D. (Ocultar)'!$B$4:$M$888,10,FALSE)</f>
        <v>Sí</v>
      </c>
      <c r="H353" s="49" t="str">
        <f>VLOOKUP('Cursos Actuales'!$B353,'B.D. (Ocultar)'!$B$4:$M$554,9,FALSE)</f>
        <v>1hr 30min</v>
      </c>
      <c r="I353" s="50">
        <v>6.25E-2</v>
      </c>
      <c r="J353" s="49" t="str">
        <f>VLOOKUP('Cursos Actuales'!$B353,'B.D. (Ocultar)'!$B$4:$M$554,12,FALSE)</f>
        <v>Básico - Intermedio</v>
      </c>
      <c r="K353" s="70"/>
      <c r="L353" s="52" t="str">
        <f>VLOOKUP(B353,'B.D. (Ocultar)'!$B$4:$N$584,13,FALSE)</f>
        <v>SI</v>
      </c>
      <c r="M353" s="67" t="s">
        <v>16</v>
      </c>
      <c r="N353" s="61"/>
    </row>
    <row r="354" spans="1:14" ht="15" customHeight="1">
      <c r="A354" s="46">
        <v>351</v>
      </c>
      <c r="B354" s="60" t="s">
        <v>513</v>
      </c>
      <c r="C354" s="48" t="str">
        <f>VLOOKUP('Cursos Actuales'!$B354,'B.D. (Ocultar)'!$B$4:$M$554,4,FALSE)</f>
        <v>Juan Pablo Rueda</v>
      </c>
      <c r="D354" s="48" t="str">
        <f>VLOOKUP('Cursos Actuales'!$B354,'B.D. (Ocultar)'!$B$4:$M$554,6,FALSE)</f>
        <v>Recursos humanos</v>
      </c>
      <c r="E354" s="48" t="str">
        <f>VLOOKUP('Cursos Actuales'!$B354,'B.D. (Ocultar)'!$B$4:$M$554,7,FALSE)</f>
        <v>RRHH Soft</v>
      </c>
      <c r="F354" s="48">
        <f>VLOOKUP('Cursos Actuales'!$B354,'B.D. (Ocultar)'!$B$4:$M$554,11,FALSE)</f>
        <v>2022</v>
      </c>
      <c r="G354" s="49" t="str">
        <f>VLOOKUP('Cursos Actuales'!$B354,'B.D. (Ocultar)'!$B$4:$M$888,10,FALSE)</f>
        <v>Sí</v>
      </c>
      <c r="H354" s="49" t="str">
        <f>VLOOKUP('Cursos Actuales'!$B354,'B.D. (Ocultar)'!$B$4:$M$554,9,FALSE)</f>
        <v>1hr 4min</v>
      </c>
      <c r="I354" s="50">
        <v>4.4444444444444446E-2</v>
      </c>
      <c r="J354" s="49" t="str">
        <f>VLOOKUP('Cursos Actuales'!$B354,'B.D. (Ocultar)'!$B$4:$M$554,12,FALSE)</f>
        <v>Intermedio</v>
      </c>
      <c r="K354" s="70"/>
      <c r="L354" s="52" t="str">
        <f>VLOOKUP(B354,'B.D. (Ocultar)'!$B$4:$N$584,13,FALSE)</f>
        <v>SI</v>
      </c>
      <c r="M354" s="67" t="s">
        <v>16</v>
      </c>
      <c r="N354" s="61"/>
    </row>
    <row r="355" spans="1:14" ht="15" customHeight="1">
      <c r="A355" s="46">
        <v>352</v>
      </c>
      <c r="B355" s="60" t="s">
        <v>516</v>
      </c>
      <c r="C355" s="48" t="str">
        <f>VLOOKUP('Cursos Actuales'!$B355,'B.D. (Ocultar)'!$B$4:$M$554,4,FALSE)</f>
        <v>Juan Pablo Robert</v>
      </c>
      <c r="D355" s="48" t="str">
        <f>VLOOKUP('Cursos Actuales'!$B355,'B.D. (Ocultar)'!$B$4:$M$554,6,FALSE)</f>
        <v>Marketing</v>
      </c>
      <c r="E355" s="48" t="str">
        <f>VLOOKUP('Cursos Actuales'!$B355,'B.D. (Ocultar)'!$B$4:$M$554,7,FALSE)</f>
        <v>Marketing Digital</v>
      </c>
      <c r="F355" s="48">
        <f>VLOOKUP('Cursos Actuales'!$B355,'B.D. (Ocultar)'!$B$4:$M$554,11,FALSE)</f>
        <v>2022</v>
      </c>
      <c r="G355" s="49" t="str">
        <f>VLOOKUP('Cursos Actuales'!$B355,'B.D. (Ocultar)'!$B$4:$M$888,10,FALSE)</f>
        <v>Sí</v>
      </c>
      <c r="H355" s="49" t="str">
        <f>VLOOKUP('Cursos Actuales'!$B355,'B.D. (Ocultar)'!$B$4:$M$554,9,FALSE)</f>
        <v>1hr 12min</v>
      </c>
      <c r="I355" s="50">
        <v>0.05</v>
      </c>
      <c r="J355" s="49" t="str">
        <f>VLOOKUP('Cursos Actuales'!$B355,'B.D. (Ocultar)'!$B$4:$M$554,12,FALSE)</f>
        <v>Intermedio</v>
      </c>
      <c r="K355" s="70"/>
      <c r="L355" s="52" t="str">
        <f>VLOOKUP(B355,'B.D. (Ocultar)'!$B$4:$N$584,13,FALSE)</f>
        <v>SI</v>
      </c>
      <c r="M355" s="67" t="s">
        <v>16</v>
      </c>
      <c r="N355" s="54"/>
    </row>
    <row r="356" spans="1:14" ht="15" customHeight="1">
      <c r="A356" s="46">
        <v>353</v>
      </c>
      <c r="B356" s="60" t="s">
        <v>518</v>
      </c>
      <c r="C356" s="48" t="str">
        <f>VLOOKUP('Cursos Actuales'!$B356,'B.D. (Ocultar)'!$B$4:$M$554,4,FALSE)</f>
        <v>Sandra De Rivero</v>
      </c>
      <c r="D356" s="48" t="str">
        <f>VLOOKUP('Cursos Actuales'!$B356,'B.D. (Ocultar)'!$B$4:$M$554,6,FALSE)</f>
        <v>Marketing</v>
      </c>
      <c r="E356" s="48" t="str">
        <f>VLOOKUP('Cursos Actuales'!$B356,'B.D. (Ocultar)'!$B$4:$M$554,7,FALSE)</f>
        <v>Marketing Digital</v>
      </c>
      <c r="F356" s="48">
        <f>VLOOKUP('Cursos Actuales'!$B356,'B.D. (Ocultar)'!$B$4:$M$554,11,FALSE)</f>
        <v>2022</v>
      </c>
      <c r="G356" s="49" t="str">
        <f>VLOOKUP('Cursos Actuales'!$B356,'B.D. (Ocultar)'!$B$4:$M$888,10,FALSE)</f>
        <v>Sí</v>
      </c>
      <c r="H356" s="49" t="str">
        <f>VLOOKUP('Cursos Actuales'!$B356,'B.D. (Ocultar)'!$B$4:$M$554,9,FALSE)</f>
        <v>1hr 5mins</v>
      </c>
      <c r="I356" s="50">
        <v>4.5138888888888888E-2</v>
      </c>
      <c r="J356" s="49" t="str">
        <f>VLOOKUP('Cursos Actuales'!$B356,'B.D. (Ocultar)'!$B$4:$M$554,12,FALSE)</f>
        <v>Intermedio</v>
      </c>
      <c r="L356" s="52" t="str">
        <f>VLOOKUP(B356,'B.D. (Ocultar)'!$B$4:$N$584,13,FALSE)</f>
        <v>SI</v>
      </c>
      <c r="M356" s="67" t="s">
        <v>16</v>
      </c>
      <c r="N356" s="61"/>
    </row>
    <row r="357" spans="1:14" ht="15" customHeight="1">
      <c r="A357" s="46">
        <v>354</v>
      </c>
      <c r="B357" s="60" t="s">
        <v>498</v>
      </c>
      <c r="C357" s="48" t="str">
        <f>VLOOKUP('Cursos Actuales'!$B357,'B.D. (Ocultar)'!$B$4:$M$554,4,FALSE)</f>
        <v>Marco Vives</v>
      </c>
      <c r="D357" s="48" t="str">
        <f>VLOOKUP('Cursos Actuales'!$B357,'B.D. (Ocultar)'!$B$4:$M$554,6,FALSE)</f>
        <v>Marketing</v>
      </c>
      <c r="E357" s="48" t="str">
        <f>VLOOKUP('Cursos Actuales'!$B357,'B.D. (Ocultar)'!$B$4:$M$554,7,FALSE)</f>
        <v>Marketing Digital</v>
      </c>
      <c r="F357" s="48">
        <f>VLOOKUP('Cursos Actuales'!$B357,'B.D. (Ocultar)'!$B$4:$M$554,11,FALSE)</f>
        <v>2022</v>
      </c>
      <c r="G357" s="49" t="str">
        <f>VLOOKUP('Cursos Actuales'!$B357,'B.D. (Ocultar)'!$B$4:$M$888,10,FALSE)</f>
        <v>Sí</v>
      </c>
      <c r="H357" s="49" t="str">
        <f>VLOOKUP('Cursos Actuales'!$B357,'B.D. (Ocultar)'!$B$4:$M$554,9,FALSE)</f>
        <v>1hr 22mins</v>
      </c>
      <c r="I357" s="50">
        <v>5.6944444444444443E-2</v>
      </c>
      <c r="J357" s="49" t="str">
        <f>VLOOKUP('Cursos Actuales'!$B357,'B.D. (Ocultar)'!$B$4:$M$554,12,FALSE)</f>
        <v>Básico - Intermedio</v>
      </c>
      <c r="K357" s="71"/>
      <c r="L357" s="52" t="str">
        <f>VLOOKUP(B357,'B.D. (Ocultar)'!$B$4:$N$584,13,FALSE)</f>
        <v>SI</v>
      </c>
      <c r="M357" s="67" t="s">
        <v>16</v>
      </c>
      <c r="N357" s="61"/>
    </row>
    <row r="358" spans="1:14" ht="15" customHeight="1">
      <c r="A358" s="46">
        <v>355</v>
      </c>
      <c r="B358" s="60" t="s">
        <v>500</v>
      </c>
      <c r="C358" s="48" t="str">
        <f>VLOOKUP('Cursos Actuales'!$B358,'B.D. (Ocultar)'!$B$4:$M$554,4,FALSE)</f>
        <v>Piera Franco</v>
      </c>
      <c r="D358" s="48" t="str">
        <f>VLOOKUP('Cursos Actuales'!$B358,'B.D. (Ocultar)'!$B$4:$M$554,6,FALSE)</f>
        <v>Recursos humanos</v>
      </c>
      <c r="E358" s="48" t="str">
        <f>VLOOKUP('Cursos Actuales'!$B358,'B.D. (Ocultar)'!$B$4:$M$554,7,FALSE)</f>
        <v>RRHH Soft</v>
      </c>
      <c r="F358" s="48">
        <f>VLOOKUP('Cursos Actuales'!$B358,'B.D. (Ocultar)'!$B$4:$M$554,11,FALSE)</f>
        <v>2022</v>
      </c>
      <c r="G358" s="49" t="str">
        <f>VLOOKUP('Cursos Actuales'!$B358,'B.D. (Ocultar)'!$B$4:$M$888,10,FALSE)</f>
        <v>Sí</v>
      </c>
      <c r="H358" s="49" t="str">
        <f>VLOOKUP('Cursos Actuales'!$B358,'B.D. (Ocultar)'!$B$4:$M$554,9,FALSE)</f>
        <v>1hr 21mins</v>
      </c>
      <c r="I358" s="50">
        <v>5.6250000000000001E-2</v>
      </c>
      <c r="J358" s="49" t="str">
        <f>VLOOKUP('Cursos Actuales'!$B358,'B.D. (Ocultar)'!$B$4:$M$554,12,FALSE)</f>
        <v>Intermedio</v>
      </c>
      <c r="K358" s="71"/>
      <c r="L358" s="52" t="str">
        <f>VLOOKUP(B358,'B.D. (Ocultar)'!$B$4:$N$584,13,FALSE)</f>
        <v>SI</v>
      </c>
      <c r="M358" s="67" t="s">
        <v>16</v>
      </c>
      <c r="N358" s="61"/>
    </row>
    <row r="359" spans="1:14" ht="15" customHeight="1">
      <c r="A359" s="46">
        <v>356</v>
      </c>
      <c r="B359" s="60" t="s">
        <v>501</v>
      </c>
      <c r="C359" s="48" t="str">
        <f>VLOOKUP('Cursos Actuales'!$B359,'B.D. (Ocultar)'!$B$4:$M$554,4,FALSE)</f>
        <v>Luis Carlo Miranda</v>
      </c>
      <c r="D359" s="48" t="str">
        <f>VLOOKUP('Cursos Actuales'!$B359,'B.D. (Ocultar)'!$B$4:$M$554,6,FALSE)</f>
        <v>Marketing</v>
      </c>
      <c r="E359" s="48" t="str">
        <f>VLOOKUP('Cursos Actuales'!$B359,'B.D. (Ocultar)'!$B$4:$M$554,7,FALSE)</f>
        <v>Marketing Digital</v>
      </c>
      <c r="F359" s="48">
        <f>VLOOKUP('Cursos Actuales'!$B359,'B.D. (Ocultar)'!$B$4:$M$554,11,FALSE)</f>
        <v>2022</v>
      </c>
      <c r="G359" s="49" t="str">
        <f>VLOOKUP('Cursos Actuales'!$B359,'B.D. (Ocultar)'!$B$4:$M$888,10,FALSE)</f>
        <v>Sí</v>
      </c>
      <c r="H359" s="49" t="str">
        <f>VLOOKUP('Cursos Actuales'!$B359,'B.D. (Ocultar)'!$B$4:$M$554,9,FALSE)</f>
        <v>1hr 14min</v>
      </c>
      <c r="I359" s="50">
        <v>5.1388888888888887E-2</v>
      </c>
      <c r="J359" s="49" t="str">
        <f>VLOOKUP('Cursos Actuales'!$B359,'B.D. (Ocultar)'!$B$4:$M$554,12,FALSE)</f>
        <v>Básico - Intermedio</v>
      </c>
      <c r="K359" s="71"/>
      <c r="L359" s="52" t="str">
        <f>VLOOKUP(B359,'B.D. (Ocultar)'!$B$4:$N$584,13,FALSE)</f>
        <v>SI</v>
      </c>
      <c r="M359" s="67" t="s">
        <v>16</v>
      </c>
      <c r="N359" s="61"/>
    </row>
    <row r="360" spans="1:14" ht="14.4">
      <c r="A360" s="46">
        <v>357</v>
      </c>
      <c r="B360" s="60" t="s">
        <v>503</v>
      </c>
      <c r="C360" s="48" t="str">
        <f>VLOOKUP('Cursos Actuales'!$B360,'B.D. (Ocultar)'!$B$4:$M$554,4,FALSE)</f>
        <v>Xus García</v>
      </c>
      <c r="D360" s="48" t="str">
        <f>VLOOKUP('Cursos Actuales'!$B360,'B.D. (Ocultar)'!$B$4:$M$554,6,FALSE)</f>
        <v>Marketing</v>
      </c>
      <c r="E360" s="48" t="str">
        <f>VLOOKUP('Cursos Actuales'!$B360,'B.D. (Ocultar)'!$B$4:$M$554,7,FALSE)</f>
        <v>Marketing Digital</v>
      </c>
      <c r="F360" s="48">
        <f>VLOOKUP('Cursos Actuales'!$B360,'B.D. (Ocultar)'!$B$4:$M$554,11,FALSE)</f>
        <v>2022</v>
      </c>
      <c r="G360" s="49" t="str">
        <f>VLOOKUP('Cursos Actuales'!$B360,'B.D. (Ocultar)'!$B$4:$M$888,10,FALSE)</f>
        <v>Sí</v>
      </c>
      <c r="H360" s="49" t="str">
        <f>VLOOKUP('Cursos Actuales'!$B360,'B.D. (Ocultar)'!$B$4:$M$554,9,FALSE)</f>
        <v>1hr 2 mins</v>
      </c>
      <c r="I360" s="50">
        <v>4.3055555555555555E-2</v>
      </c>
      <c r="J360" s="49" t="str">
        <f>VLOOKUP('Cursos Actuales'!$B360,'B.D. (Ocultar)'!$B$4:$M$554,12,FALSE)</f>
        <v>Básico - Intermedio</v>
      </c>
      <c r="K360" s="71"/>
      <c r="L360" s="52" t="str">
        <f>VLOOKUP(B360,'B.D. (Ocultar)'!$B$4:$N$584,13,FALSE)</f>
        <v>SI</v>
      </c>
      <c r="M360" s="67" t="s">
        <v>16</v>
      </c>
      <c r="N360" s="61"/>
    </row>
    <row r="361" spans="1:14" ht="15" customHeight="1">
      <c r="A361" s="46">
        <v>358</v>
      </c>
      <c r="B361" s="60" t="s">
        <v>506</v>
      </c>
      <c r="C361" s="48" t="str">
        <f>VLOOKUP('Cursos Actuales'!$B361,'B.D. (Ocultar)'!$B$4:$M$554,4,FALSE)</f>
        <v>Fernando Torres</v>
      </c>
      <c r="D361" s="48" t="str">
        <f>VLOOKUP('Cursos Actuales'!$B361,'B.D. (Ocultar)'!$B$4:$M$554,6,FALSE)</f>
        <v>Negocios</v>
      </c>
      <c r="E361" s="48" t="str">
        <f>VLOOKUP('Cursos Actuales'!$B361,'B.D. (Ocultar)'!$B$4:$M$554,7,FALSE)</f>
        <v>Emprendimiento</v>
      </c>
      <c r="F361" s="48">
        <f>VLOOKUP('Cursos Actuales'!$B361,'B.D. (Ocultar)'!$B$4:$M$554,11,FALSE)</f>
        <v>2022</v>
      </c>
      <c r="G361" s="49" t="str">
        <f>VLOOKUP('Cursos Actuales'!$B361,'B.D. (Ocultar)'!$B$4:$M$888,10,FALSE)</f>
        <v>Sí</v>
      </c>
      <c r="H361" s="49" t="str">
        <f>VLOOKUP('Cursos Actuales'!$B361,'B.D. (Ocultar)'!$B$4:$M$554,9,FALSE)</f>
        <v>1hr 1min</v>
      </c>
      <c r="I361" s="50">
        <v>4.2361111111111113E-2</v>
      </c>
      <c r="J361" s="49" t="str">
        <f>VLOOKUP('Cursos Actuales'!$B361,'B.D. (Ocultar)'!$B$4:$M$554,12,FALSE)</f>
        <v>Intermedio</v>
      </c>
      <c r="K361" s="71"/>
      <c r="L361" s="52" t="str">
        <f>VLOOKUP(B361,'B.D. (Ocultar)'!$B$4:$N$584,13,FALSE)</f>
        <v>SI</v>
      </c>
      <c r="M361" s="67" t="s">
        <v>16</v>
      </c>
      <c r="N361" s="54"/>
    </row>
    <row r="362" spans="1:14" ht="14.4">
      <c r="A362" s="46">
        <v>359</v>
      </c>
      <c r="B362" s="60" t="s">
        <v>508</v>
      </c>
      <c r="C362" s="48" t="str">
        <f>VLOOKUP('Cursos Actuales'!$B362,'B.D. (Ocultar)'!$B$4:$M$554,4,FALSE)</f>
        <v>Héctor E. Chávez</v>
      </c>
      <c r="D362" s="48" t="str">
        <f>VLOOKUP('Cursos Actuales'!$B362,'B.D. (Ocultar)'!$B$4:$M$554,6,FALSE)</f>
        <v>Tecnologia y Digital</v>
      </c>
      <c r="E362" s="48" t="str">
        <f>VLOOKUP('Cursos Actuales'!$B362,'B.D. (Ocultar)'!$B$4:$M$554,7,FALSE)</f>
        <v>Tecnología y Digital</v>
      </c>
      <c r="F362" s="48">
        <f>VLOOKUP('Cursos Actuales'!$B362,'B.D. (Ocultar)'!$B$4:$M$554,11,FALSE)</f>
        <v>2022</v>
      </c>
      <c r="G362" s="49" t="str">
        <f>VLOOKUP('Cursos Actuales'!$B362,'B.D. (Ocultar)'!$B$4:$M$888,10,FALSE)</f>
        <v>Sí</v>
      </c>
      <c r="H362" s="49" t="str">
        <f>VLOOKUP('Cursos Actuales'!$B362,'B.D. (Ocultar)'!$B$4:$M$554,9,FALSE)</f>
        <v>1hr 29mins</v>
      </c>
      <c r="I362" s="50">
        <v>6.1805555555555558E-2</v>
      </c>
      <c r="J362" s="49" t="str">
        <f>VLOOKUP('Cursos Actuales'!$B362,'B.D. (Ocultar)'!$B$4:$M$554,12,FALSE)</f>
        <v>Básico</v>
      </c>
      <c r="K362" s="71"/>
      <c r="L362" s="52" t="str">
        <f>VLOOKUP(B362,'B.D. (Ocultar)'!$B$4:$N$584,13,FALSE)</f>
        <v>SI</v>
      </c>
      <c r="M362" s="67" t="s">
        <v>16</v>
      </c>
      <c r="N362" s="61"/>
    </row>
    <row r="363" spans="1:14" ht="14.4">
      <c r="A363" s="46">
        <v>360</v>
      </c>
      <c r="B363" s="60" t="s">
        <v>510</v>
      </c>
      <c r="C363" s="48" t="str">
        <f>VLOOKUP('Cursos Actuales'!$B363,'B.D. (Ocultar)'!$B$4:$M$554,4,FALSE)</f>
        <v>Alvaro Soriano</v>
      </c>
      <c r="D363" s="48" t="str">
        <f>VLOOKUP('Cursos Actuales'!$B363,'B.D. (Ocultar)'!$B$4:$M$554,6,FALSE)</f>
        <v>Marketing</v>
      </c>
      <c r="E363" s="48" t="str">
        <f>VLOOKUP('Cursos Actuales'!$B363,'B.D. (Ocultar)'!$B$4:$M$554,7,FALSE)</f>
        <v>Marketing Digital</v>
      </c>
      <c r="F363" s="48">
        <f>VLOOKUP('Cursos Actuales'!$B363,'B.D. (Ocultar)'!$B$4:$M$554,11,FALSE)</f>
        <v>2022</v>
      </c>
      <c r="G363" s="49" t="str">
        <f>VLOOKUP('Cursos Actuales'!$B363,'B.D. (Ocultar)'!$B$4:$M$888,10,FALSE)</f>
        <v>Sí</v>
      </c>
      <c r="H363" s="49" t="str">
        <f>VLOOKUP('Cursos Actuales'!$B363,'B.D. (Ocultar)'!$B$4:$M$554,9,FALSE)</f>
        <v>1hr 19mins</v>
      </c>
      <c r="I363" s="50">
        <v>5.486111111111111E-2</v>
      </c>
      <c r="J363" s="49" t="str">
        <f>VLOOKUP('Cursos Actuales'!$B363,'B.D. (Ocultar)'!$B$4:$M$554,12,FALSE)</f>
        <v>Intermedio</v>
      </c>
      <c r="K363" s="71"/>
      <c r="L363" s="52" t="str">
        <f>VLOOKUP(B363,'B.D. (Ocultar)'!$B$4:$N$584,13,FALSE)</f>
        <v>SI</v>
      </c>
      <c r="M363" s="67" t="s">
        <v>16</v>
      </c>
      <c r="N363" s="54"/>
    </row>
    <row r="364" spans="1:14" ht="14.4">
      <c r="A364" s="46">
        <v>361</v>
      </c>
      <c r="B364" s="60" t="s">
        <v>467</v>
      </c>
      <c r="C364" s="48" t="str">
        <f>VLOOKUP('Cursos Actuales'!$B364,'B.D. (Ocultar)'!$B$4:$M$554,4,FALSE)</f>
        <v>Pablo Ruiz</v>
      </c>
      <c r="D364" s="48" t="str">
        <f>VLOOKUP('Cursos Actuales'!$B364,'B.D. (Ocultar)'!$B$4:$M$554,6,FALSE)</f>
        <v>Negocios</v>
      </c>
      <c r="E364" s="48" t="str">
        <f>VLOOKUP('Cursos Actuales'!$B364,'B.D. (Ocultar)'!$B$4:$M$554,7,FALSE)</f>
        <v>Gestión Comercial</v>
      </c>
      <c r="F364" s="48">
        <f>VLOOKUP('Cursos Actuales'!$B364,'B.D. (Ocultar)'!$B$4:$M$554,11,FALSE)</f>
        <v>2022</v>
      </c>
      <c r="G364" s="49" t="str">
        <f>VLOOKUP('Cursos Actuales'!$B364,'B.D. (Ocultar)'!$B$4:$M$888,10,FALSE)</f>
        <v>Sí</v>
      </c>
      <c r="H364" s="49" t="str">
        <f>VLOOKUP('Cursos Actuales'!$B364,'B.D. (Ocultar)'!$B$4:$M$554,9,FALSE)</f>
        <v>1hr 33mins</v>
      </c>
      <c r="I364" s="50">
        <v>6.458333333333334E-2</v>
      </c>
      <c r="J364" s="49" t="str">
        <f>VLOOKUP('Cursos Actuales'!$B364,'B.D. (Ocultar)'!$B$4:$M$554,12,FALSE)</f>
        <v>Intermedio</v>
      </c>
      <c r="K364" s="71"/>
      <c r="L364" s="52" t="str">
        <f>VLOOKUP(B364,'B.D. (Ocultar)'!$B$4:$N$584,13,FALSE)</f>
        <v>SI</v>
      </c>
      <c r="M364" s="67" t="s">
        <v>16</v>
      </c>
      <c r="N364" s="54"/>
    </row>
    <row r="365" spans="1:14" ht="14.4">
      <c r="A365" s="46">
        <v>362</v>
      </c>
      <c r="B365" s="60" t="s">
        <v>470</v>
      </c>
      <c r="C365" s="48" t="str">
        <f>VLOOKUP('Cursos Actuales'!$B365,'B.D. (Ocultar)'!$B$4:$M$554,4,FALSE)</f>
        <v>Claudia Caprino</v>
      </c>
      <c r="D365" s="48" t="str">
        <f>VLOOKUP('Cursos Actuales'!$B365,'B.D. (Ocultar)'!$B$4:$M$554,6,FALSE)</f>
        <v>Negocios</v>
      </c>
      <c r="E365" s="48" t="str">
        <f>VLOOKUP('Cursos Actuales'!$B365,'B.D. (Ocultar)'!$B$4:$M$554,7,FALSE)</f>
        <v>Gestión Comercial</v>
      </c>
      <c r="F365" s="48">
        <f>VLOOKUP('Cursos Actuales'!$B365,'B.D. (Ocultar)'!$B$4:$M$554,11,FALSE)</f>
        <v>2022</v>
      </c>
      <c r="G365" s="49" t="str">
        <f>VLOOKUP('Cursos Actuales'!$B365,'B.D. (Ocultar)'!$B$4:$M$888,10,FALSE)</f>
        <v>Sí</v>
      </c>
      <c r="H365" s="49" t="str">
        <f>VLOOKUP('Cursos Actuales'!$B365,'B.D. (Ocultar)'!$B$4:$M$554,9,FALSE)</f>
        <v>2hr 58mins</v>
      </c>
      <c r="I365" s="50">
        <v>0.12361111111111112</v>
      </c>
      <c r="J365" s="49" t="str">
        <f>VLOOKUP('Cursos Actuales'!$B365,'B.D. (Ocultar)'!$B$4:$M$554,12,FALSE)</f>
        <v>Básico - Intermedio</v>
      </c>
      <c r="K365" s="71"/>
      <c r="L365" s="52" t="str">
        <f>VLOOKUP(B365,'B.D. (Ocultar)'!$B$4:$N$584,13,FALSE)</f>
        <v>SI</v>
      </c>
      <c r="M365" s="67" t="s">
        <v>16</v>
      </c>
      <c r="N365" s="61"/>
    </row>
    <row r="366" spans="1:14" ht="14.4">
      <c r="A366" s="46">
        <v>363</v>
      </c>
      <c r="B366" s="60" t="s">
        <v>473</v>
      </c>
      <c r="C366" s="48" t="str">
        <f>VLOOKUP('Cursos Actuales'!$B366,'B.D. (Ocultar)'!$B$4:$M$554,4,FALSE)</f>
        <v>Laura Navarrete</v>
      </c>
      <c r="D366" s="48" t="str">
        <f>VLOOKUP('Cursos Actuales'!$B366,'B.D. (Ocultar)'!$B$4:$M$554,6,FALSE)</f>
        <v>Producción y video</v>
      </c>
      <c r="E366" s="48" t="str">
        <f>VLOOKUP('Cursos Actuales'!$B366,'B.D. (Ocultar)'!$B$4:$M$554,7,FALSE)</f>
        <v>Producción Audiovisual</v>
      </c>
      <c r="F366" s="48">
        <f>VLOOKUP('Cursos Actuales'!$B366,'B.D. (Ocultar)'!$B$4:$M$554,11,FALSE)</f>
        <v>2022</v>
      </c>
      <c r="G366" s="49" t="str">
        <f>VLOOKUP('Cursos Actuales'!$B366,'B.D. (Ocultar)'!$B$4:$M$888,10,FALSE)</f>
        <v>Sí</v>
      </c>
      <c r="H366" s="49" t="str">
        <f>VLOOKUP('Cursos Actuales'!$B366,'B.D. (Ocultar)'!$B$4:$M$554,9,FALSE)</f>
        <v>1hr 35mins</v>
      </c>
      <c r="I366" s="50">
        <v>6.5972222222222224E-2</v>
      </c>
      <c r="J366" s="49" t="str">
        <f>VLOOKUP('Cursos Actuales'!$B366,'B.D. (Ocultar)'!$B$4:$M$554,12,FALSE)</f>
        <v>Intermedio</v>
      </c>
      <c r="K366" s="71"/>
      <c r="L366" s="52" t="str">
        <f>VLOOKUP(B366,'B.D. (Ocultar)'!$B$4:$N$584,13,FALSE)</f>
        <v>SI</v>
      </c>
      <c r="M366" s="67" t="s">
        <v>16</v>
      </c>
      <c r="N366" s="54"/>
    </row>
    <row r="367" spans="1:14" ht="14.4">
      <c r="A367" s="46">
        <v>364</v>
      </c>
      <c r="B367" s="60" t="s">
        <v>475</v>
      </c>
      <c r="C367" s="48" t="str">
        <f>VLOOKUP('Cursos Actuales'!$B367,'B.D. (Ocultar)'!$B$4:$M$554,4,FALSE)</f>
        <v>Daniel Cuba</v>
      </c>
      <c r="D367" s="48" t="str">
        <f>VLOOKUP('Cursos Actuales'!$B367,'B.D. (Ocultar)'!$B$4:$M$554,6,FALSE)</f>
        <v>Negocios</v>
      </c>
      <c r="E367" s="48" t="str">
        <f>VLOOKUP('Cursos Actuales'!$B367,'B.D. (Ocultar)'!$B$4:$M$554,7,FALSE)</f>
        <v>Gestión Comercial</v>
      </c>
      <c r="F367" s="48">
        <f>VLOOKUP('Cursos Actuales'!$B367,'B.D. (Ocultar)'!$B$4:$M$554,11,FALSE)</f>
        <v>2022</v>
      </c>
      <c r="G367" s="49" t="str">
        <f>VLOOKUP('Cursos Actuales'!$B367,'B.D. (Ocultar)'!$B$4:$M$888,10,FALSE)</f>
        <v>Sí</v>
      </c>
      <c r="H367" s="49" t="str">
        <f>VLOOKUP('Cursos Actuales'!$B367,'B.D. (Ocultar)'!$B$4:$M$554,9,FALSE)</f>
        <v>1hr 33mins</v>
      </c>
      <c r="I367" s="50">
        <v>6.458333333333334E-2</v>
      </c>
      <c r="J367" s="49" t="str">
        <f>VLOOKUP('Cursos Actuales'!$B367,'B.D. (Ocultar)'!$B$4:$M$554,12,FALSE)</f>
        <v>Intermedio</v>
      </c>
      <c r="K367" s="71"/>
      <c r="L367" s="52" t="str">
        <f>VLOOKUP(B367,'B.D. (Ocultar)'!$B$4:$N$584,13,FALSE)</f>
        <v>SI</v>
      </c>
      <c r="M367" s="67" t="s">
        <v>16</v>
      </c>
      <c r="N367" s="54"/>
    </row>
    <row r="368" spans="1:14" ht="14.4">
      <c r="A368" s="46">
        <v>365</v>
      </c>
      <c r="B368" s="60" t="s">
        <v>477</v>
      </c>
      <c r="C368" s="48" t="str">
        <f>VLOOKUP('Cursos Actuales'!$B368,'B.D. (Ocultar)'!$B$4:$M$554,4,FALSE)</f>
        <v>Ernesto Elmore</v>
      </c>
      <c r="D368" s="48" t="str">
        <f>VLOOKUP('Cursos Actuales'!$B368,'B.D. (Ocultar)'!$B$4:$M$554,6,FALSE)</f>
        <v>Negocios</v>
      </c>
      <c r="E368" s="48" t="str">
        <f>VLOOKUP('Cursos Actuales'!$B368,'B.D. (Ocultar)'!$B$4:$M$554,7,FALSE)</f>
        <v>Gestión Comercial</v>
      </c>
      <c r="F368" s="48">
        <f>VLOOKUP('Cursos Actuales'!$B368,'B.D. (Ocultar)'!$B$4:$M$554,11,FALSE)</f>
        <v>2022</v>
      </c>
      <c r="G368" s="49" t="str">
        <f>VLOOKUP('Cursos Actuales'!$B368,'B.D. (Ocultar)'!$B$4:$M$888,10,FALSE)</f>
        <v>Sí</v>
      </c>
      <c r="H368" s="49" t="str">
        <f>VLOOKUP('Cursos Actuales'!$B368,'B.D. (Ocultar)'!$B$4:$M$554,9,FALSE)</f>
        <v>1hr 21mins</v>
      </c>
      <c r="I368" s="50">
        <v>5.6250000000000001E-2</v>
      </c>
      <c r="J368" s="49" t="str">
        <f>VLOOKUP('Cursos Actuales'!$B368,'B.D. (Ocultar)'!$B$4:$M$554,12,FALSE)</f>
        <v>Intermedio</v>
      </c>
      <c r="K368" s="71"/>
      <c r="L368" s="52" t="str">
        <f>VLOOKUP(B368,'B.D. (Ocultar)'!$B$4:$N$584,13,FALSE)</f>
        <v>SI</v>
      </c>
      <c r="M368" s="67" t="s">
        <v>16</v>
      </c>
      <c r="N368" s="54"/>
    </row>
    <row r="369" spans="1:14" ht="14.4">
      <c r="A369" s="46">
        <v>366</v>
      </c>
      <c r="B369" s="60" t="s">
        <v>480</v>
      </c>
      <c r="C369" s="48" t="str">
        <f>VLOOKUP('Cursos Actuales'!$B369,'B.D. (Ocultar)'!$B$4:$M$554,4,FALSE)</f>
        <v>Akira Bloise</v>
      </c>
      <c r="D369" s="48" t="str">
        <f>VLOOKUP('Cursos Actuales'!$B369,'B.D. (Ocultar)'!$B$4:$M$554,6,FALSE)</f>
        <v>Negocios</v>
      </c>
      <c r="E369" s="48" t="str">
        <f>VLOOKUP('Cursos Actuales'!$B369,'B.D. (Ocultar)'!$B$4:$M$554,7,FALSE)</f>
        <v>Metodologías ágiles</v>
      </c>
      <c r="F369" s="48">
        <f>VLOOKUP('Cursos Actuales'!$B369,'B.D. (Ocultar)'!$B$4:$M$554,11,FALSE)</f>
        <v>2022</v>
      </c>
      <c r="G369" s="49" t="str">
        <f>VLOOKUP('Cursos Actuales'!$B369,'B.D. (Ocultar)'!$B$4:$M$888,10,FALSE)</f>
        <v>Sí</v>
      </c>
      <c r="H369" s="49" t="str">
        <f>VLOOKUP('Cursos Actuales'!$B369,'B.D. (Ocultar)'!$B$4:$M$554,9,FALSE)</f>
        <v>1hr 22mins</v>
      </c>
      <c r="I369" s="50">
        <v>5.6944444444444443E-2</v>
      </c>
      <c r="J369" s="49" t="str">
        <f>VLOOKUP('Cursos Actuales'!$B369,'B.D. (Ocultar)'!$B$4:$M$554,12,FALSE)</f>
        <v>Intermedio</v>
      </c>
      <c r="K369" s="71"/>
      <c r="L369" s="52" t="str">
        <f>VLOOKUP(B369,'B.D. (Ocultar)'!$B$4:$N$584,13,FALSE)</f>
        <v>SI</v>
      </c>
      <c r="M369" s="67" t="s">
        <v>16</v>
      </c>
      <c r="N369" s="54"/>
    </row>
    <row r="370" spans="1:14" ht="14.4">
      <c r="A370" s="46">
        <v>367</v>
      </c>
      <c r="B370" s="60" t="s">
        <v>483</v>
      </c>
      <c r="C370" s="48" t="str">
        <f>VLOOKUP('Cursos Actuales'!$B370,'B.D. (Ocultar)'!$B$4:$M$554,4,FALSE)</f>
        <v>Joseph Vargas</v>
      </c>
      <c r="D370" s="48" t="str">
        <f>VLOOKUP('Cursos Actuales'!$B370,'B.D. (Ocultar)'!$B$4:$M$554,6,FALSE)</f>
        <v>Marketing</v>
      </c>
      <c r="E370" s="48" t="str">
        <f>VLOOKUP('Cursos Actuales'!$B370,'B.D. (Ocultar)'!$B$4:$M$554,7,FALSE)</f>
        <v>Marketing Digital</v>
      </c>
      <c r="F370" s="48">
        <f>VLOOKUP('Cursos Actuales'!$B370,'B.D. (Ocultar)'!$B$4:$M$554,11,FALSE)</f>
        <v>2022</v>
      </c>
      <c r="G370" s="49" t="str">
        <f>VLOOKUP('Cursos Actuales'!$B370,'B.D. (Ocultar)'!$B$4:$M$888,10,FALSE)</f>
        <v>Sí</v>
      </c>
      <c r="H370" s="49" t="str">
        <f>VLOOKUP('Cursos Actuales'!$B370,'B.D. (Ocultar)'!$B$4:$M$554,9,FALSE)</f>
        <v>1hr 29mins</v>
      </c>
      <c r="I370" s="50">
        <v>6.1805555555555558E-2</v>
      </c>
      <c r="J370" s="49" t="str">
        <f>VLOOKUP('Cursos Actuales'!$B370,'B.D. (Ocultar)'!$B$4:$M$554,12,FALSE)</f>
        <v>Básico - Intermedio</v>
      </c>
      <c r="K370" s="71"/>
      <c r="L370" s="52" t="str">
        <f>VLOOKUP(B370,'B.D. (Ocultar)'!$B$4:$N$584,13,FALSE)</f>
        <v>SI</v>
      </c>
      <c r="M370" s="67" t="s">
        <v>16</v>
      </c>
      <c r="N370" s="61"/>
    </row>
    <row r="371" spans="1:14" ht="14.4">
      <c r="A371" s="46">
        <v>368</v>
      </c>
      <c r="B371" s="47" t="s">
        <v>485</v>
      </c>
      <c r="C371" s="48" t="str">
        <f>VLOOKUP('Cursos Actuales'!$B371,'B.D. (Ocultar)'!$B$4:$M$554,4,FALSE)</f>
        <v>Jessica Mulatillo</v>
      </c>
      <c r="D371" s="48" t="str">
        <f>VLOOKUP('Cursos Actuales'!$B371,'B.D. (Ocultar)'!$B$4:$M$554,6,FALSE)</f>
        <v>Recursos humanos</v>
      </c>
      <c r="E371" s="48" t="str">
        <f>VLOOKUP('Cursos Actuales'!$B371,'B.D. (Ocultar)'!$B$4:$M$554,7,FALSE)</f>
        <v>RRHH Soft</v>
      </c>
      <c r="F371" s="48">
        <f>VLOOKUP('Cursos Actuales'!$B371,'B.D. (Ocultar)'!$B$4:$M$554,11,FALSE)</f>
        <v>2022</v>
      </c>
      <c r="G371" s="49" t="str">
        <f>VLOOKUP('Cursos Actuales'!$B371,'B.D. (Ocultar)'!$B$4:$M$888,10,FALSE)</f>
        <v>Sí</v>
      </c>
      <c r="H371" s="49" t="str">
        <f>VLOOKUP('Cursos Actuales'!$B371,'B.D. (Ocultar)'!$B$4:$M$554,9,FALSE)</f>
        <v>1hr 5mins</v>
      </c>
      <c r="I371" s="50">
        <v>4.5138888888888888E-2</v>
      </c>
      <c r="J371" s="49" t="str">
        <f>VLOOKUP('Cursos Actuales'!$B371,'B.D. (Ocultar)'!$B$4:$M$554,12,FALSE)</f>
        <v>Intermedio</v>
      </c>
      <c r="K371" s="71"/>
      <c r="L371" s="52" t="str">
        <f>VLOOKUP(B371,'B.D. (Ocultar)'!$B$4:$N$584,13,FALSE)</f>
        <v>SI</v>
      </c>
      <c r="M371" s="67" t="s">
        <v>16</v>
      </c>
      <c r="N371" s="54"/>
    </row>
    <row r="372" spans="1:14" ht="14.4">
      <c r="A372" s="46">
        <v>369</v>
      </c>
      <c r="B372" s="60" t="s">
        <v>486</v>
      </c>
      <c r="C372" s="48" t="str">
        <f>VLOOKUP('Cursos Actuales'!$B372,'B.D. (Ocultar)'!$B$4:$M$554,4,FALSE)</f>
        <v>Iván Araya</v>
      </c>
      <c r="D372" s="48" t="str">
        <f>VLOOKUP('Cursos Actuales'!$B372,'B.D. (Ocultar)'!$B$4:$M$554,6,FALSE)</f>
        <v>Negocios</v>
      </c>
      <c r="E372" s="48" t="str">
        <f>VLOOKUP('Cursos Actuales'!$B372,'B.D. (Ocultar)'!$B$4:$M$554,7,FALSE)</f>
        <v>Finanzas</v>
      </c>
      <c r="F372" s="48">
        <f>VLOOKUP('Cursos Actuales'!$B372,'B.D. (Ocultar)'!$B$4:$M$554,11,FALSE)</f>
        <v>2022</v>
      </c>
      <c r="G372" s="49" t="str">
        <f>VLOOKUP('Cursos Actuales'!$B372,'B.D. (Ocultar)'!$B$4:$M$888,10,FALSE)</f>
        <v>Sí</v>
      </c>
      <c r="H372" s="49" t="str">
        <f>VLOOKUP('Cursos Actuales'!$B372,'B.D. (Ocultar)'!$B$4:$M$554,9,FALSE)</f>
        <v>2hr</v>
      </c>
      <c r="I372" s="50">
        <v>8.3333333333333329E-2</v>
      </c>
      <c r="J372" s="49" t="str">
        <f>VLOOKUP('Cursos Actuales'!$B372,'B.D. (Ocultar)'!$B$4:$M$554,12,FALSE)</f>
        <v>Básico - Intermedio</v>
      </c>
      <c r="K372" s="71"/>
      <c r="L372" s="52" t="str">
        <f>VLOOKUP(B372,'B.D. (Ocultar)'!$B$4:$N$584,13,FALSE)</f>
        <v>SI</v>
      </c>
      <c r="M372" s="67" t="s">
        <v>16</v>
      </c>
      <c r="N372" s="61"/>
    </row>
    <row r="373" spans="1:14" ht="14.4">
      <c r="A373" s="46">
        <v>370</v>
      </c>
      <c r="B373" s="60" t="s">
        <v>489</v>
      </c>
      <c r="C373" s="48" t="str">
        <f>VLOOKUP('Cursos Actuales'!$B373,'B.D. (Ocultar)'!$B$4:$M$554,4,FALSE)</f>
        <v>Rogerio Canales</v>
      </c>
      <c r="D373" s="48" t="str">
        <f>VLOOKUP('Cursos Actuales'!$B373,'B.D. (Ocultar)'!$B$4:$M$554,6,FALSE)</f>
        <v>Negocios</v>
      </c>
      <c r="E373" s="48" t="str">
        <f>VLOOKUP('Cursos Actuales'!$B373,'B.D. (Ocultar)'!$B$4:$M$554,7,FALSE)</f>
        <v>Emprendimiento</v>
      </c>
      <c r="F373" s="48">
        <f>VLOOKUP('Cursos Actuales'!$B373,'B.D. (Ocultar)'!$B$4:$M$554,11,FALSE)</f>
        <v>2022</v>
      </c>
      <c r="G373" s="49" t="str">
        <f>VLOOKUP('Cursos Actuales'!$B373,'B.D. (Ocultar)'!$B$4:$M$888,10,FALSE)</f>
        <v>Sí</v>
      </c>
      <c r="H373" s="49" t="str">
        <f>VLOOKUP('Cursos Actuales'!$B373,'B.D. (Ocultar)'!$B$4:$M$554,9,FALSE)</f>
        <v>1hr 22mins</v>
      </c>
      <c r="I373" s="50">
        <v>5.6944444444444443E-2</v>
      </c>
      <c r="J373" s="49" t="str">
        <f>VLOOKUP('Cursos Actuales'!$B373,'B.D. (Ocultar)'!$B$4:$M$554,12,FALSE)</f>
        <v>Intermedio</v>
      </c>
      <c r="K373" s="71"/>
      <c r="L373" s="52" t="str">
        <f>VLOOKUP(B373,'B.D. (Ocultar)'!$B$4:$N$584,13,FALSE)</f>
        <v>SI</v>
      </c>
      <c r="M373" s="67" t="s">
        <v>16</v>
      </c>
      <c r="N373" s="54"/>
    </row>
    <row r="374" spans="1:14" ht="14.4">
      <c r="A374" s="46">
        <v>371</v>
      </c>
      <c r="B374" s="60" t="s">
        <v>491</v>
      </c>
      <c r="C374" s="48" t="str">
        <f>VLOOKUP('Cursos Actuales'!$B374,'B.D. (Ocultar)'!$B$4:$M$554,4,FALSE)</f>
        <v>Rogerio Canales</v>
      </c>
      <c r="D374" s="48" t="str">
        <f>VLOOKUP('Cursos Actuales'!$B374,'B.D. (Ocultar)'!$B$4:$M$554,6,FALSE)</f>
        <v>Negocios</v>
      </c>
      <c r="E374" s="48" t="str">
        <f>VLOOKUP('Cursos Actuales'!$B374,'B.D. (Ocultar)'!$B$4:$M$554,7,FALSE)</f>
        <v>Emprendimiento</v>
      </c>
      <c r="F374" s="48">
        <f>VLOOKUP('Cursos Actuales'!$B374,'B.D. (Ocultar)'!$B$4:$M$554,11,FALSE)</f>
        <v>2022</v>
      </c>
      <c r="G374" s="49" t="str">
        <f>VLOOKUP('Cursos Actuales'!$B374,'B.D. (Ocultar)'!$B$4:$M$888,10,FALSE)</f>
        <v>Sí</v>
      </c>
      <c r="H374" s="49" t="str">
        <f>VLOOKUP('Cursos Actuales'!$B374,'B.D. (Ocultar)'!$B$4:$M$554,9,FALSE)</f>
        <v>1hr 23mins</v>
      </c>
      <c r="I374" s="50">
        <v>5.7638888888888892E-2</v>
      </c>
      <c r="J374" s="49" t="str">
        <f>VLOOKUP('Cursos Actuales'!$B374,'B.D. (Ocultar)'!$B$4:$M$554,12,FALSE)</f>
        <v>Intermedio</v>
      </c>
      <c r="K374" s="71"/>
      <c r="L374" s="52" t="str">
        <f>VLOOKUP(B374,'B.D. (Ocultar)'!$B$4:$N$584,13,FALSE)</f>
        <v>SI</v>
      </c>
      <c r="M374" s="67" t="s">
        <v>16</v>
      </c>
      <c r="N374" s="54"/>
    </row>
    <row r="375" spans="1:14" ht="14.4">
      <c r="A375" s="46">
        <v>372</v>
      </c>
      <c r="B375" s="60" t="s">
        <v>493</v>
      </c>
      <c r="C375" s="48" t="str">
        <f>VLOOKUP('Cursos Actuales'!$B375,'B.D. (Ocultar)'!$B$4:$M$554,4,FALSE)</f>
        <v>Eloy Cabellos</v>
      </c>
      <c r="D375" s="48" t="str">
        <f>VLOOKUP('Cursos Actuales'!$B375,'B.D. (Ocultar)'!$B$4:$M$554,6,FALSE)</f>
        <v>Negocios</v>
      </c>
      <c r="E375" s="48" t="str">
        <f>VLOOKUP('Cursos Actuales'!$B375,'B.D. (Ocultar)'!$B$4:$M$554,7,FALSE)</f>
        <v>Emprendimiento</v>
      </c>
      <c r="F375" s="48">
        <f>VLOOKUP('Cursos Actuales'!$B375,'B.D. (Ocultar)'!$B$4:$M$554,11,FALSE)</f>
        <v>2022</v>
      </c>
      <c r="G375" s="49" t="str">
        <f>VLOOKUP('Cursos Actuales'!$B375,'B.D. (Ocultar)'!$B$4:$M$888,10,FALSE)</f>
        <v>Sí</v>
      </c>
      <c r="H375" s="49" t="str">
        <f>VLOOKUP('Cursos Actuales'!$B375,'B.D. (Ocultar)'!$B$4:$M$554,9,FALSE)</f>
        <v>55mins</v>
      </c>
      <c r="I375" s="50">
        <v>3.8194444444444448E-2</v>
      </c>
      <c r="J375" s="49" t="str">
        <f>VLOOKUP('Cursos Actuales'!$B375,'B.D. (Ocultar)'!$B$4:$M$554,12,FALSE)</f>
        <v>Básico - Intermedio</v>
      </c>
      <c r="K375" s="71"/>
      <c r="L375" s="52" t="str">
        <f>VLOOKUP(B375,'B.D. (Ocultar)'!$B$4:$N$584,13,FALSE)</f>
        <v>SI</v>
      </c>
      <c r="M375" s="67" t="s">
        <v>16</v>
      </c>
      <c r="N375" s="61"/>
    </row>
    <row r="376" spans="1:14" ht="14.4">
      <c r="A376" s="46">
        <v>373</v>
      </c>
      <c r="B376" s="60" t="s">
        <v>496</v>
      </c>
      <c r="C376" s="48" t="str">
        <f>VLOOKUP('Cursos Actuales'!$B376,'B.D. (Ocultar)'!$B$4:$M$554,4,FALSE)</f>
        <v>Laura Navarrete</v>
      </c>
      <c r="D376" s="48" t="str">
        <f>VLOOKUP('Cursos Actuales'!$B376,'B.D. (Ocultar)'!$B$4:$M$554,6,FALSE)</f>
        <v>Producción y video</v>
      </c>
      <c r="E376" s="48" t="str">
        <f>VLOOKUP('Cursos Actuales'!$B376,'B.D. (Ocultar)'!$B$4:$M$554,7,FALSE)</f>
        <v>Producción Audiovisual</v>
      </c>
      <c r="F376" s="48">
        <f>VLOOKUP('Cursos Actuales'!$B376,'B.D. (Ocultar)'!$B$4:$M$554,11,FALSE)</f>
        <v>2022</v>
      </c>
      <c r="G376" s="49" t="str">
        <f>VLOOKUP('Cursos Actuales'!$B376,'B.D. (Ocultar)'!$B$4:$M$888,10,FALSE)</f>
        <v>Sí</v>
      </c>
      <c r="H376" s="49" t="str">
        <f>VLOOKUP('Cursos Actuales'!$B376,'B.D. (Ocultar)'!$B$4:$M$554,9,FALSE)</f>
        <v>1hr 6mins</v>
      </c>
      <c r="I376" s="50">
        <v>4.583333333333333E-2</v>
      </c>
      <c r="J376" s="49" t="str">
        <f>VLOOKUP('Cursos Actuales'!$B376,'B.D. (Ocultar)'!$B$4:$M$554,12,FALSE)</f>
        <v>Básico</v>
      </c>
      <c r="K376" s="71"/>
      <c r="L376" s="52" t="str">
        <f>VLOOKUP(B376,'B.D. (Ocultar)'!$B$4:$N$584,13,FALSE)</f>
        <v>SI</v>
      </c>
      <c r="M376" s="67" t="s">
        <v>16</v>
      </c>
      <c r="N376" s="61"/>
    </row>
    <row r="377" spans="1:14" ht="14.4">
      <c r="A377" s="46">
        <v>374</v>
      </c>
      <c r="B377" s="60" t="s">
        <v>560</v>
      </c>
      <c r="C377" s="48" t="str">
        <f>VLOOKUP('Cursos Actuales'!$B377,'B.D. (Ocultar)'!$B$4:$M$554,4,FALSE)</f>
        <v>Mike Nieva</v>
      </c>
      <c r="D377" s="48" t="str">
        <f>VLOOKUP('Cursos Actuales'!$B377,'B.D. (Ocultar)'!$B$4:$M$554,6,FALSE)</f>
        <v>Tecnologia y Digital</v>
      </c>
      <c r="E377" s="48" t="str">
        <f>VLOOKUP('Cursos Actuales'!$B377,'B.D. (Ocultar)'!$B$4:$M$554,7,FALSE)</f>
        <v>Tecnología y Digital</v>
      </c>
      <c r="F377" s="48">
        <f>VLOOKUP('Cursos Actuales'!$B377,'B.D. (Ocultar)'!$B$4:$M$554,11,FALSE)</f>
        <v>2022</v>
      </c>
      <c r="G377" s="49" t="str">
        <f>VLOOKUP('Cursos Actuales'!$B377,'B.D. (Ocultar)'!$B$4:$M$888,10,FALSE)</f>
        <v>Sí</v>
      </c>
      <c r="H377" s="49" t="str">
        <f>VLOOKUP('Cursos Actuales'!$B377,'B.D. (Ocultar)'!$B$4:$M$554,9,FALSE)</f>
        <v>3hr 40min</v>
      </c>
      <c r="I377" s="50">
        <v>0.15277777777777779</v>
      </c>
      <c r="J377" s="49" t="str">
        <f>VLOOKUP('Cursos Actuales'!$B377,'B.D. (Ocultar)'!$B$4:$M$554,12,FALSE)</f>
        <v>Básico</v>
      </c>
      <c r="K377" s="71"/>
      <c r="L377" s="52" t="str">
        <f>VLOOKUP(B377,'B.D. (Ocultar)'!$B$4:$N$584,13,FALSE)</f>
        <v>SI</v>
      </c>
      <c r="M377" s="67" t="s">
        <v>16</v>
      </c>
      <c r="N377" s="61"/>
    </row>
    <row r="378" spans="1:14" ht="14.4">
      <c r="A378" s="46">
        <v>375</v>
      </c>
      <c r="B378" s="60" t="s">
        <v>453</v>
      </c>
      <c r="C378" s="48" t="str">
        <f>VLOOKUP('Cursos Actuales'!$B378,'B.D. (Ocultar)'!$B$4:$M$554,4,FALSE)</f>
        <v>Julian Chadwick</v>
      </c>
      <c r="D378" s="48" t="str">
        <f>VLOOKUP('Cursos Actuales'!$B378,'B.D. (Ocultar)'!$B$4:$M$554,6,FALSE)</f>
        <v>Marketing</v>
      </c>
      <c r="E378" s="48" t="str">
        <f>VLOOKUP('Cursos Actuales'!$B378,'B.D. (Ocultar)'!$B$4:$M$554,7,FALSE)</f>
        <v>Marketing Digital</v>
      </c>
      <c r="F378" s="48">
        <f>VLOOKUP('Cursos Actuales'!$B378,'B.D. (Ocultar)'!$B$4:$M$554,11,FALSE)</f>
        <v>2022</v>
      </c>
      <c r="G378" s="49" t="str">
        <f>VLOOKUP('Cursos Actuales'!$B378,'B.D. (Ocultar)'!$B$4:$M$888,10,FALSE)</f>
        <v>Sí</v>
      </c>
      <c r="H378" s="49" t="str">
        <f>VLOOKUP('Cursos Actuales'!$B378,'B.D. (Ocultar)'!$B$4:$M$554,9,FALSE)</f>
        <v>59mins</v>
      </c>
      <c r="I378" s="50">
        <v>4.0972222222222222E-2</v>
      </c>
      <c r="J378" s="49" t="str">
        <f>VLOOKUP('Cursos Actuales'!$B378,'B.D. (Ocultar)'!$B$4:$M$554,12,FALSE)</f>
        <v>Básico</v>
      </c>
      <c r="K378" s="71"/>
      <c r="L378" s="52" t="str">
        <f>VLOOKUP(B378,'B.D. (Ocultar)'!$B$4:$N$584,13,FALSE)</f>
        <v>SI</v>
      </c>
      <c r="M378" s="67" t="s">
        <v>16</v>
      </c>
      <c r="N378" s="61"/>
    </row>
    <row r="379" spans="1:14" ht="14.4">
      <c r="A379" s="46">
        <v>376</v>
      </c>
      <c r="B379" s="60" t="s">
        <v>456</v>
      </c>
      <c r="C379" s="48" t="str">
        <f>VLOOKUP('Cursos Actuales'!$B379,'B.D. (Ocultar)'!$B$4:$M$554,4,FALSE)</f>
        <v>Daniel Chicoma</v>
      </c>
      <c r="D379" s="48" t="str">
        <f>VLOOKUP('Cursos Actuales'!$B379,'B.D. (Ocultar)'!$B$4:$M$554,6,FALSE)</f>
        <v>Marketing</v>
      </c>
      <c r="E379" s="48" t="str">
        <f>VLOOKUP('Cursos Actuales'!$B379,'B.D. (Ocultar)'!$B$4:$M$554,7,FALSE)</f>
        <v>Marketing Digital</v>
      </c>
      <c r="F379" s="48">
        <f>VLOOKUP('Cursos Actuales'!$B379,'B.D. (Ocultar)'!$B$4:$M$554,11,FALSE)</f>
        <v>2022</v>
      </c>
      <c r="G379" s="49" t="str">
        <f>VLOOKUP('Cursos Actuales'!$B379,'B.D. (Ocultar)'!$B$4:$M$888,10,FALSE)</f>
        <v>Sí</v>
      </c>
      <c r="H379" s="49" t="str">
        <f>VLOOKUP('Cursos Actuales'!$B379,'B.D. (Ocultar)'!$B$4:$M$554,9,FALSE)</f>
        <v>1hr 4mins</v>
      </c>
      <c r="I379" s="50">
        <v>4.4444444444444446E-2</v>
      </c>
      <c r="J379" s="49" t="str">
        <f>VLOOKUP('Cursos Actuales'!$B379,'B.D. (Ocultar)'!$B$4:$M$554,12,FALSE)</f>
        <v>Básico - Intermedio</v>
      </c>
      <c r="K379" s="71"/>
      <c r="L379" s="52" t="str">
        <f>VLOOKUP(B379,'B.D. (Ocultar)'!$B$4:$N$584,13,FALSE)</f>
        <v>SI</v>
      </c>
      <c r="M379" s="67" t="s">
        <v>16</v>
      </c>
      <c r="N379" s="61"/>
    </row>
    <row r="380" spans="1:14" ht="14.4">
      <c r="A380" s="46">
        <v>377</v>
      </c>
      <c r="B380" s="60" t="s">
        <v>459</v>
      </c>
      <c r="C380" s="48" t="str">
        <f>VLOOKUP('Cursos Actuales'!$B380,'B.D. (Ocultar)'!$B$4:$M$554,4,FALSE)</f>
        <v>Ricardo Ramos</v>
      </c>
      <c r="D380" s="48" t="str">
        <f>VLOOKUP('Cursos Actuales'!$B380,'B.D. (Ocultar)'!$B$4:$M$554,6,FALSE)</f>
        <v>Tecnologia y Digital</v>
      </c>
      <c r="E380" s="48" t="str">
        <f>VLOOKUP('Cursos Actuales'!$B380,'B.D. (Ocultar)'!$B$4:$M$554,7,FALSE)</f>
        <v>Tecnología y Digital</v>
      </c>
      <c r="F380" s="48">
        <f>VLOOKUP('Cursos Actuales'!$B380,'B.D. (Ocultar)'!$B$4:$M$554,11,FALSE)</f>
        <v>2022</v>
      </c>
      <c r="G380" s="49" t="str">
        <f>VLOOKUP('Cursos Actuales'!$B380,'B.D. (Ocultar)'!$B$4:$M$888,10,FALSE)</f>
        <v>Sí</v>
      </c>
      <c r="H380" s="49" t="str">
        <f>VLOOKUP('Cursos Actuales'!$B380,'B.D. (Ocultar)'!$B$4:$M$554,9,FALSE)</f>
        <v>35mins</v>
      </c>
      <c r="I380" s="50">
        <v>2.4305555555555556E-2</v>
      </c>
      <c r="J380" s="49" t="str">
        <f>VLOOKUP('Cursos Actuales'!$B380,'B.D. (Ocultar)'!$B$4:$M$554,12,FALSE)</f>
        <v>Básico</v>
      </c>
      <c r="K380" s="71"/>
      <c r="L380" s="52" t="str">
        <f>VLOOKUP(B380,'B.D. (Ocultar)'!$B$4:$N$584,13,FALSE)</f>
        <v>SI</v>
      </c>
      <c r="M380" s="67" t="s">
        <v>16</v>
      </c>
      <c r="N380" s="61"/>
    </row>
    <row r="381" spans="1:14" ht="14.4">
      <c r="A381" s="46">
        <v>378</v>
      </c>
      <c r="B381" s="60" t="s">
        <v>461</v>
      </c>
      <c r="C381" s="48" t="str">
        <f>VLOOKUP('Cursos Actuales'!$B381,'B.D. (Ocultar)'!$B$4:$M$554,4,FALSE)</f>
        <v>Laura Navarrete</v>
      </c>
      <c r="D381" s="48" t="str">
        <f>VLOOKUP('Cursos Actuales'!$B381,'B.D. (Ocultar)'!$B$4:$M$554,6,FALSE)</f>
        <v>Producción y video</v>
      </c>
      <c r="E381" s="48" t="str">
        <f>VLOOKUP('Cursos Actuales'!$B381,'B.D. (Ocultar)'!$B$4:$M$554,7,FALSE)</f>
        <v>Producción Audiovisual</v>
      </c>
      <c r="F381" s="48">
        <f>VLOOKUP('Cursos Actuales'!$B381,'B.D. (Ocultar)'!$B$4:$M$554,11,FALSE)</f>
        <v>2022</v>
      </c>
      <c r="G381" s="49" t="str">
        <f>VLOOKUP('Cursos Actuales'!$B381,'B.D. (Ocultar)'!$B$4:$M$888,10,FALSE)</f>
        <v>Sí</v>
      </c>
      <c r="H381" s="49" t="str">
        <f>VLOOKUP('Cursos Actuales'!$B381,'B.D. (Ocultar)'!$B$4:$M$554,9,FALSE)</f>
        <v>1hr 3min</v>
      </c>
      <c r="I381" s="50">
        <v>4.3749999999999997E-2</v>
      </c>
      <c r="J381" s="49" t="str">
        <f>VLOOKUP('Cursos Actuales'!$B381,'B.D. (Ocultar)'!$B$4:$M$554,12,FALSE)</f>
        <v>Intermedio</v>
      </c>
      <c r="K381" s="71"/>
      <c r="L381" s="52" t="str">
        <f>VLOOKUP(B381,'B.D. (Ocultar)'!$B$4:$N$584,13,FALSE)</f>
        <v>SI</v>
      </c>
      <c r="M381" s="67" t="s">
        <v>16</v>
      </c>
      <c r="N381" s="54"/>
    </row>
    <row r="382" spans="1:14" ht="14.4">
      <c r="A382" s="46">
        <v>379</v>
      </c>
      <c r="B382" s="60" t="s">
        <v>464</v>
      </c>
      <c r="C382" s="48" t="str">
        <f>VLOOKUP('Cursos Actuales'!$B382,'B.D. (Ocultar)'!$B$4:$M$554,4,FALSE)</f>
        <v>Yuri Morales</v>
      </c>
      <c r="D382" s="48" t="str">
        <f>VLOOKUP('Cursos Actuales'!$B382,'B.D. (Ocultar)'!$B$4:$M$554,6,FALSE)</f>
        <v>Tecnologia y Digital</v>
      </c>
      <c r="E382" s="48" t="str">
        <f>VLOOKUP('Cursos Actuales'!$B382,'B.D. (Ocultar)'!$B$4:$M$554,7,FALSE)</f>
        <v>Tecnología y Digital</v>
      </c>
      <c r="F382" s="48">
        <f>VLOOKUP('Cursos Actuales'!$B382,'B.D. (Ocultar)'!$B$4:$M$554,11,FALSE)</f>
        <v>2022</v>
      </c>
      <c r="G382" s="49" t="str">
        <f>VLOOKUP('Cursos Actuales'!$B382,'B.D. (Ocultar)'!$B$4:$M$888,10,FALSE)</f>
        <v>Sí</v>
      </c>
      <c r="H382" s="49" t="str">
        <f>VLOOKUP('Cursos Actuales'!$B382,'B.D. (Ocultar)'!$B$4:$M$554,9,FALSE)</f>
        <v>1hr 30min</v>
      </c>
      <c r="I382" s="50">
        <v>6.25E-2</v>
      </c>
      <c r="J382" s="49" t="str">
        <f>VLOOKUP('Cursos Actuales'!$B382,'B.D. (Ocultar)'!$B$4:$M$554,12,FALSE)</f>
        <v>Básico - Intermedio</v>
      </c>
      <c r="K382" s="71"/>
      <c r="L382" s="52" t="str">
        <f>VLOOKUP(B382,'B.D. (Ocultar)'!$B$4:$N$584,13,FALSE)</f>
        <v>SI</v>
      </c>
      <c r="M382" s="67" t="s">
        <v>16</v>
      </c>
      <c r="N382" s="61"/>
    </row>
    <row r="383" spans="1:14" ht="14.4">
      <c r="A383" s="46">
        <v>380</v>
      </c>
      <c r="B383" s="60" t="s">
        <v>466</v>
      </c>
      <c r="C383" s="48" t="str">
        <f>VLOOKUP('Cursos Actuales'!$B383,'B.D. (Ocultar)'!$B$4:$M$554,4,FALSE)</f>
        <v>Erick Pardo</v>
      </c>
      <c r="D383" s="48" t="str">
        <f>VLOOKUP('Cursos Actuales'!$B383,'B.D. (Ocultar)'!$B$4:$M$554,6,FALSE)</f>
        <v>Marketing</v>
      </c>
      <c r="E383" s="48" t="str">
        <f>VLOOKUP('Cursos Actuales'!$B383,'B.D. (Ocultar)'!$B$4:$M$554,7,FALSE)</f>
        <v>Marketing Digital</v>
      </c>
      <c r="F383" s="48">
        <f>VLOOKUP('Cursos Actuales'!$B383,'B.D. (Ocultar)'!$B$4:$M$554,11,FALSE)</f>
        <v>2022</v>
      </c>
      <c r="G383" s="49" t="str">
        <f>VLOOKUP('Cursos Actuales'!$B383,'B.D. (Ocultar)'!$B$4:$M$888,10,FALSE)</f>
        <v>Sí</v>
      </c>
      <c r="H383" s="49" t="str">
        <f>VLOOKUP('Cursos Actuales'!$B383,'B.D. (Ocultar)'!$B$4:$M$554,9,FALSE)</f>
        <v>1hr 23min</v>
      </c>
      <c r="I383" s="50">
        <v>5.7638888888888892E-2</v>
      </c>
      <c r="J383" s="49" t="str">
        <f>VLOOKUP('Cursos Actuales'!$B383,'B.D. (Ocultar)'!$B$4:$M$554,12,FALSE)</f>
        <v>Intermedio</v>
      </c>
      <c r="K383" s="71"/>
      <c r="L383" s="52" t="str">
        <f>VLOOKUP(B383,'B.D. (Ocultar)'!$B$4:$N$584,13,FALSE)</f>
        <v>SI</v>
      </c>
      <c r="M383" s="67" t="s">
        <v>16</v>
      </c>
      <c r="N383" s="54"/>
    </row>
    <row r="384" spans="1:14" ht="14.4">
      <c r="A384" s="46">
        <v>381</v>
      </c>
      <c r="B384" s="60" t="s">
        <v>439</v>
      </c>
      <c r="C384" s="48" t="str">
        <f>VLOOKUP('Cursos Actuales'!$B384,'B.D. (Ocultar)'!$B$4:$M$554,4,FALSE)</f>
        <v>Jaime Arrau</v>
      </c>
      <c r="D384" s="48" t="str">
        <f>VLOOKUP('Cursos Actuales'!$B384,'B.D. (Ocultar)'!$B$4:$M$554,6,FALSE)</f>
        <v>Fotografía</v>
      </c>
      <c r="E384" s="48" t="str">
        <f>VLOOKUP('Cursos Actuales'!$B384,'B.D. (Ocultar)'!$B$4:$M$554,7,FALSE)</f>
        <v>Fotografía</v>
      </c>
      <c r="F384" s="48">
        <f>VLOOKUP('Cursos Actuales'!$B384,'B.D. (Ocultar)'!$B$4:$M$554,11,FALSE)</f>
        <v>2022</v>
      </c>
      <c r="G384" s="49" t="str">
        <f>VLOOKUP('Cursos Actuales'!$B384,'B.D. (Ocultar)'!$B$4:$M$888,10,FALSE)</f>
        <v>Sí</v>
      </c>
      <c r="H384" s="49" t="str">
        <f>VLOOKUP('Cursos Actuales'!$B384,'B.D. (Ocultar)'!$B$4:$M$554,9,FALSE)</f>
        <v>1hr 15min</v>
      </c>
      <c r="I384" s="50">
        <v>5.2083333333333336E-2</v>
      </c>
      <c r="J384" s="49" t="str">
        <f>VLOOKUP('Cursos Actuales'!$B384,'B.D. (Ocultar)'!$B$4:$M$554,12,FALSE)</f>
        <v>Básico</v>
      </c>
      <c r="K384" s="71"/>
      <c r="L384" s="52" t="str">
        <f>VLOOKUP(B384,'B.D. (Ocultar)'!$B$4:$N$584,13,FALSE)</f>
        <v>SI</v>
      </c>
      <c r="M384" s="67" t="s">
        <v>16</v>
      </c>
      <c r="N384" s="61"/>
    </row>
    <row r="385" spans="1:14" ht="14.4">
      <c r="A385" s="46">
        <v>382</v>
      </c>
      <c r="B385" s="60" t="s">
        <v>441</v>
      </c>
      <c r="C385" s="48" t="str">
        <f>VLOOKUP('Cursos Actuales'!$B385,'B.D. (Ocultar)'!$B$4:$M$554,4,FALSE)</f>
        <v>Martin Chavez Pooley</v>
      </c>
      <c r="D385" s="48" t="str">
        <f>VLOOKUP('Cursos Actuales'!$B385,'B.D. (Ocultar)'!$B$4:$M$554,6,FALSE)</f>
        <v>Marketing</v>
      </c>
      <c r="E385" s="48" t="str">
        <f>VLOOKUP('Cursos Actuales'!$B385,'B.D. (Ocultar)'!$B$4:$M$554,7,FALSE)</f>
        <v>Marketing Digital</v>
      </c>
      <c r="F385" s="48">
        <f>VLOOKUP('Cursos Actuales'!$B385,'B.D. (Ocultar)'!$B$4:$M$554,11,FALSE)</f>
        <v>2022</v>
      </c>
      <c r="G385" s="49" t="str">
        <f>VLOOKUP('Cursos Actuales'!$B385,'B.D. (Ocultar)'!$B$4:$M$888,10,FALSE)</f>
        <v>Sí</v>
      </c>
      <c r="H385" s="49" t="str">
        <f>VLOOKUP('Cursos Actuales'!$B385,'B.D. (Ocultar)'!$B$4:$M$554,9,FALSE)</f>
        <v>59min</v>
      </c>
      <c r="I385" s="50">
        <v>4.0972222222222222E-2</v>
      </c>
      <c r="J385" s="49" t="str">
        <f>VLOOKUP('Cursos Actuales'!$B385,'B.D. (Ocultar)'!$B$4:$M$554,12,FALSE)</f>
        <v>Intermedio</v>
      </c>
      <c r="K385" s="71"/>
      <c r="L385" s="52" t="str">
        <f>VLOOKUP(B385,'B.D. (Ocultar)'!$B$4:$N$584,13,FALSE)</f>
        <v>SI</v>
      </c>
      <c r="M385" s="67" t="s">
        <v>16</v>
      </c>
      <c r="N385" s="54"/>
    </row>
    <row r="386" spans="1:14" ht="14.4">
      <c r="A386" s="46">
        <v>383</v>
      </c>
      <c r="B386" s="60" t="s">
        <v>443</v>
      </c>
      <c r="C386" s="48" t="str">
        <f>VLOOKUP('Cursos Actuales'!$B386,'B.D. (Ocultar)'!$B$4:$M$554,4,FALSE)</f>
        <v>Carlo Villamar</v>
      </c>
      <c r="D386" s="48" t="str">
        <f>VLOOKUP('Cursos Actuales'!$B386,'B.D. (Ocultar)'!$B$4:$M$554,6,FALSE)</f>
        <v>Marketing</v>
      </c>
      <c r="E386" s="48" t="str">
        <f>VLOOKUP('Cursos Actuales'!$B386,'B.D. (Ocultar)'!$B$4:$M$554,7,FALSE)</f>
        <v>Marketing Digital</v>
      </c>
      <c r="F386" s="48">
        <f>VLOOKUP('Cursos Actuales'!$B386,'B.D. (Ocultar)'!$B$4:$M$554,11,FALSE)</f>
        <v>2022</v>
      </c>
      <c r="G386" s="49" t="str">
        <f>VLOOKUP('Cursos Actuales'!$B386,'B.D. (Ocultar)'!$B$4:$M$888,10,FALSE)</f>
        <v>Sí</v>
      </c>
      <c r="H386" s="49" t="str">
        <f>VLOOKUP('Cursos Actuales'!$B386,'B.D. (Ocultar)'!$B$4:$M$554,9,FALSE)</f>
        <v>1hr 21min</v>
      </c>
      <c r="I386" s="50">
        <v>5.6250000000000001E-2</v>
      </c>
      <c r="J386" s="49" t="str">
        <f>VLOOKUP('Cursos Actuales'!$B386,'B.D. (Ocultar)'!$B$4:$M$554,12,FALSE)</f>
        <v>Intermedio</v>
      </c>
      <c r="K386" s="71"/>
      <c r="L386" s="52" t="str">
        <f>VLOOKUP(B386,'B.D. (Ocultar)'!$B$4:$N$584,13,FALSE)</f>
        <v>SI</v>
      </c>
      <c r="M386" s="67" t="s">
        <v>16</v>
      </c>
      <c r="N386" s="54"/>
    </row>
    <row r="387" spans="1:14" ht="14.4">
      <c r="A387" s="46">
        <v>384</v>
      </c>
      <c r="B387" s="60" t="s">
        <v>445</v>
      </c>
      <c r="C387" s="48" t="str">
        <f>VLOOKUP('Cursos Actuales'!$B387,'B.D. (Ocultar)'!$B$4:$M$554,4,FALSE)</f>
        <v>Fiorella Figueroa</v>
      </c>
      <c r="D387" s="48" t="str">
        <f>VLOOKUP('Cursos Actuales'!$B387,'B.D. (Ocultar)'!$B$4:$M$554,6,FALSE)</f>
        <v>Marketing</v>
      </c>
      <c r="E387" s="48" t="str">
        <f>VLOOKUP('Cursos Actuales'!$B387,'B.D. (Ocultar)'!$B$4:$M$554,7,FALSE)</f>
        <v>Marketing Digital</v>
      </c>
      <c r="F387" s="48">
        <f>VLOOKUP('Cursos Actuales'!$B387,'B.D. (Ocultar)'!$B$4:$M$554,11,FALSE)</f>
        <v>2022</v>
      </c>
      <c r="G387" s="49" t="str">
        <f>VLOOKUP('Cursos Actuales'!$B387,'B.D. (Ocultar)'!$B$4:$M$888,10,FALSE)</f>
        <v>Sí</v>
      </c>
      <c r="H387" s="49" t="str">
        <f>VLOOKUP('Cursos Actuales'!$B387,'B.D. (Ocultar)'!$B$4:$M$554,9,FALSE)</f>
        <v>1hr 30min</v>
      </c>
      <c r="I387" s="50">
        <v>6.25E-2</v>
      </c>
      <c r="J387" s="49" t="str">
        <f>VLOOKUP('Cursos Actuales'!$B387,'B.D. (Ocultar)'!$B$4:$M$554,12,FALSE)</f>
        <v>Intermedio</v>
      </c>
      <c r="K387" s="71"/>
      <c r="L387" s="52" t="str">
        <f>VLOOKUP(B387,'B.D. (Ocultar)'!$B$4:$N$584,13,FALSE)</f>
        <v>SI</v>
      </c>
      <c r="M387" s="67" t="s">
        <v>16</v>
      </c>
      <c r="N387" s="61"/>
    </row>
    <row r="388" spans="1:14" ht="14.4">
      <c r="A388" s="46">
        <v>385</v>
      </c>
      <c r="B388" s="60" t="s">
        <v>447</v>
      </c>
      <c r="C388" s="48" t="str">
        <f>VLOOKUP('Cursos Actuales'!$B388,'B.D. (Ocultar)'!$B$4:$M$554,4,FALSE)</f>
        <v>Michelle Escudero</v>
      </c>
      <c r="D388" s="48" t="str">
        <f>VLOOKUP('Cursos Actuales'!$B388,'B.D. (Ocultar)'!$B$4:$M$554,6,FALSE)</f>
        <v>Recursos humanos</v>
      </c>
      <c r="E388" s="48" t="str">
        <f>VLOOKUP('Cursos Actuales'!$B388,'B.D. (Ocultar)'!$B$4:$M$554,7,FALSE)</f>
        <v>RRHH Soft</v>
      </c>
      <c r="F388" s="48">
        <f>VLOOKUP('Cursos Actuales'!$B388,'B.D. (Ocultar)'!$B$4:$M$554,11,FALSE)</f>
        <v>2022</v>
      </c>
      <c r="G388" s="49" t="str">
        <f>VLOOKUP('Cursos Actuales'!$B388,'B.D. (Ocultar)'!$B$4:$M$888,10,FALSE)</f>
        <v>Sí</v>
      </c>
      <c r="H388" s="49" t="str">
        <f>VLOOKUP('Cursos Actuales'!$B388,'B.D. (Ocultar)'!$B$4:$M$554,9,FALSE)</f>
        <v>1hr 9min</v>
      </c>
      <c r="I388" s="50">
        <v>4.791666666666667E-2</v>
      </c>
      <c r="J388" s="49" t="str">
        <f>VLOOKUP('Cursos Actuales'!$B388,'B.D. (Ocultar)'!$B$4:$M$554,12,FALSE)</f>
        <v>Intermedio</v>
      </c>
      <c r="K388" s="71"/>
      <c r="L388" s="52" t="str">
        <f>VLOOKUP(B388,'B.D. (Ocultar)'!$B$4:$N$584,13,FALSE)</f>
        <v>SI</v>
      </c>
      <c r="M388" s="67" t="s">
        <v>16</v>
      </c>
      <c r="N388" s="54"/>
    </row>
    <row r="389" spans="1:14" ht="14.4">
      <c r="A389" s="46">
        <v>386</v>
      </c>
      <c r="B389" s="60" t="s">
        <v>450</v>
      </c>
      <c r="C389" s="48" t="str">
        <f>VLOOKUP('Cursos Actuales'!$B389,'B.D. (Ocultar)'!$B$4:$M$554,4,FALSE)</f>
        <v>Alvaro Mendoza</v>
      </c>
      <c r="D389" s="48" t="str">
        <f>VLOOKUP('Cursos Actuales'!$B389,'B.D. (Ocultar)'!$B$4:$M$554,6,FALSE)</f>
        <v>Recursos humanos</v>
      </c>
      <c r="E389" s="48" t="str">
        <f>VLOOKUP('Cursos Actuales'!$B389,'B.D. (Ocultar)'!$B$4:$M$554,7,FALSE)</f>
        <v>RRHH Hard</v>
      </c>
      <c r="F389" s="48">
        <f>VLOOKUP('Cursos Actuales'!$B389,'B.D. (Ocultar)'!$B$4:$M$554,11,FALSE)</f>
        <v>2022</v>
      </c>
      <c r="G389" s="49" t="str">
        <f>VLOOKUP('Cursos Actuales'!$B389,'B.D. (Ocultar)'!$B$4:$M$888,10,FALSE)</f>
        <v>Sí</v>
      </c>
      <c r="H389" s="49" t="str">
        <f>VLOOKUP('Cursos Actuales'!$B389,'B.D. (Ocultar)'!$B$4:$M$554,9,FALSE)</f>
        <v>1hr 5mins</v>
      </c>
      <c r="I389" s="50">
        <v>4.5138888888888888E-2</v>
      </c>
      <c r="J389" s="49" t="str">
        <f>VLOOKUP('Cursos Actuales'!$B389,'B.D. (Ocultar)'!$B$4:$M$554,12,FALSE)</f>
        <v>Intermedio</v>
      </c>
      <c r="K389" s="71"/>
      <c r="L389" s="52" t="str">
        <f>VLOOKUP(B389,'B.D. (Ocultar)'!$B$4:$N$584,13,FALSE)</f>
        <v>SI</v>
      </c>
      <c r="M389" s="67" t="s">
        <v>16</v>
      </c>
      <c r="N389" s="54"/>
    </row>
    <row r="390" spans="1:14" ht="14.4">
      <c r="A390" s="46">
        <v>387</v>
      </c>
      <c r="B390" s="60" t="s">
        <v>380</v>
      </c>
      <c r="C390" s="48" t="str">
        <f>VLOOKUP('Cursos Actuales'!$B390,'B.D. (Ocultar)'!$B$4:$M$554,4,FALSE)</f>
        <v>Nicole Torres</v>
      </c>
      <c r="D390" s="48" t="str">
        <f>VLOOKUP('Cursos Actuales'!$B390,'B.D. (Ocultar)'!$B$4:$M$554,6,FALSE)</f>
        <v>Marketing</v>
      </c>
      <c r="E390" s="48" t="str">
        <f>VLOOKUP('Cursos Actuales'!$B390,'B.D. (Ocultar)'!$B$4:$M$554,7,FALSE)</f>
        <v>Marketing Digital</v>
      </c>
      <c r="F390" s="48">
        <f>VLOOKUP('Cursos Actuales'!$B390,'B.D. (Ocultar)'!$B$4:$M$554,11,FALSE)</f>
        <v>2022</v>
      </c>
      <c r="G390" s="49" t="str">
        <f>VLOOKUP('Cursos Actuales'!$B390,'B.D. (Ocultar)'!$B$4:$M$888,10,FALSE)</f>
        <v>Sí</v>
      </c>
      <c r="H390" s="49" t="str">
        <f>VLOOKUP('Cursos Actuales'!$B390,'B.D. (Ocultar)'!$B$4:$M$554,9,FALSE)</f>
        <v>1hr 40min</v>
      </c>
      <c r="I390" s="50">
        <v>6.9444444444444448E-2</v>
      </c>
      <c r="J390" s="49" t="str">
        <f>VLOOKUP('Cursos Actuales'!$B390,'B.D. (Ocultar)'!$B$4:$M$554,12,FALSE)</f>
        <v>Básico</v>
      </c>
      <c r="K390" s="71"/>
      <c r="L390" s="52" t="str">
        <f>VLOOKUP(B390,'B.D. (Ocultar)'!$B$4:$N$584,13,FALSE)</f>
        <v>SI</v>
      </c>
      <c r="M390" s="67" t="s">
        <v>16</v>
      </c>
      <c r="N390" s="61"/>
    </row>
    <row r="391" spans="1:14" ht="14.4">
      <c r="A391" s="46">
        <v>388</v>
      </c>
      <c r="B391" s="60" t="s">
        <v>384</v>
      </c>
      <c r="C391" s="48" t="str">
        <f>VLOOKUP('Cursos Actuales'!$B391,'B.D. (Ocultar)'!$B$4:$M$554,4,FALSE)</f>
        <v>Erick Pardo</v>
      </c>
      <c r="D391" s="48" t="str">
        <f>VLOOKUP('Cursos Actuales'!$B391,'B.D. (Ocultar)'!$B$4:$M$554,6,FALSE)</f>
        <v>Marketing</v>
      </c>
      <c r="E391" s="48" t="str">
        <f>VLOOKUP('Cursos Actuales'!$B391,'B.D. (Ocultar)'!$B$4:$M$554,7,FALSE)</f>
        <v>Marketing Digital</v>
      </c>
      <c r="F391" s="48">
        <f>VLOOKUP('Cursos Actuales'!$B391,'B.D. (Ocultar)'!$B$4:$M$554,11,FALSE)</f>
        <v>2022</v>
      </c>
      <c r="G391" s="49" t="str">
        <f>VLOOKUP('Cursos Actuales'!$B391,'B.D. (Ocultar)'!$B$4:$M$888,10,FALSE)</f>
        <v>Sí</v>
      </c>
      <c r="H391" s="49" t="str">
        <f>VLOOKUP('Cursos Actuales'!$B391,'B.D. (Ocultar)'!$B$4:$M$554,9,FALSE)</f>
        <v>1hr 30min</v>
      </c>
      <c r="I391" s="50">
        <v>6.25E-2</v>
      </c>
      <c r="J391" s="49" t="str">
        <f>VLOOKUP('Cursos Actuales'!$B391,'B.D. (Ocultar)'!$B$4:$M$554,12,FALSE)</f>
        <v>Avanzado</v>
      </c>
      <c r="K391" s="71"/>
      <c r="L391" s="52" t="str">
        <f>VLOOKUP(B391,'B.D. (Ocultar)'!$B$4:$N$584,13,FALSE)</f>
        <v>SI</v>
      </c>
      <c r="M391" s="67" t="s">
        <v>16</v>
      </c>
      <c r="N391" s="61"/>
    </row>
    <row r="392" spans="1:14" ht="14.4">
      <c r="A392" s="46">
        <v>389</v>
      </c>
      <c r="B392" s="60" t="s">
        <v>389</v>
      </c>
      <c r="C392" s="48" t="str">
        <f>VLOOKUP('Cursos Actuales'!$B392,'B.D. (Ocultar)'!$B$4:$M$554,4,FALSE)</f>
        <v>Amelia Hernández</v>
      </c>
      <c r="D392" s="48" t="str">
        <f>VLOOKUP('Cursos Actuales'!$B392,'B.D. (Ocultar)'!$B$4:$M$554,6,FALSE)</f>
        <v>Negocios</v>
      </c>
      <c r="E392" s="48" t="str">
        <f>VLOOKUP('Cursos Actuales'!$B392,'B.D. (Ocultar)'!$B$4:$M$554,7,FALSE)</f>
        <v>Metodologías ágiles</v>
      </c>
      <c r="F392" s="48">
        <f>VLOOKUP('Cursos Actuales'!$B392,'B.D. (Ocultar)'!$B$4:$M$554,11,FALSE)</f>
        <v>2022</v>
      </c>
      <c r="G392" s="49" t="str">
        <f>VLOOKUP('Cursos Actuales'!$B392,'B.D. (Ocultar)'!$B$4:$M$888,10,FALSE)</f>
        <v>Sí</v>
      </c>
      <c r="H392" s="49" t="str">
        <f>VLOOKUP('Cursos Actuales'!$B392,'B.D. (Ocultar)'!$B$4:$M$554,9,FALSE)</f>
        <v>4hr 24min</v>
      </c>
      <c r="I392" s="50">
        <v>0.18333333333333332</v>
      </c>
      <c r="J392" s="49" t="str">
        <f>VLOOKUP('Cursos Actuales'!$B392,'B.D. (Ocultar)'!$B$4:$M$554,12,FALSE)</f>
        <v>Intermedio</v>
      </c>
      <c r="K392" s="72"/>
      <c r="L392" s="52" t="str">
        <f>VLOOKUP(B392,'B.D. (Ocultar)'!$B$4:$N$584,13,FALSE)</f>
        <v>SI</v>
      </c>
      <c r="M392" s="67" t="s">
        <v>16</v>
      </c>
      <c r="N392" s="54"/>
    </row>
    <row r="393" spans="1:14" ht="14.4">
      <c r="A393" s="46">
        <v>390</v>
      </c>
      <c r="B393" s="60" t="s">
        <v>393</v>
      </c>
      <c r="C393" s="48" t="str">
        <f>VLOOKUP('Cursos Actuales'!$B393,'B.D. (Ocultar)'!$B$4:$M$554,4,FALSE)</f>
        <v>Luciana Caravedo</v>
      </c>
      <c r="D393" s="48" t="str">
        <f>VLOOKUP('Cursos Actuales'!$B393,'B.D. (Ocultar)'!$B$4:$M$554,6,FALSE)</f>
        <v>Sostenibilidad</v>
      </c>
      <c r="E393" s="48" t="str">
        <f>VLOOKUP('Cursos Actuales'!$B393,'B.D. (Ocultar)'!$B$4:$M$554,7,FALSE)</f>
        <v>Sostenibilidad</v>
      </c>
      <c r="F393" s="48">
        <f>VLOOKUP('Cursos Actuales'!$B393,'B.D. (Ocultar)'!$B$4:$M$554,11,FALSE)</f>
        <v>2022</v>
      </c>
      <c r="G393" s="49" t="str">
        <f>VLOOKUP('Cursos Actuales'!$B393,'B.D. (Ocultar)'!$B$4:$M$888,10,FALSE)</f>
        <v>Sí</v>
      </c>
      <c r="H393" s="49" t="str">
        <f>VLOOKUP('Cursos Actuales'!$B393,'B.D. (Ocultar)'!$B$4:$M$554,9,FALSE)</f>
        <v>1hr 35min</v>
      </c>
      <c r="I393" s="50">
        <v>6.5972222222222224E-2</v>
      </c>
      <c r="J393" s="49" t="str">
        <f>VLOOKUP('Cursos Actuales'!$B393,'B.D. (Ocultar)'!$B$4:$M$554,12,FALSE)</f>
        <v>Intermedio</v>
      </c>
      <c r="K393" s="72"/>
      <c r="L393" s="52" t="str">
        <f>VLOOKUP(B393,'B.D. (Ocultar)'!$B$4:$N$584,13,FALSE)</f>
        <v>SI</v>
      </c>
      <c r="M393" s="67" t="s">
        <v>16</v>
      </c>
      <c r="N393" s="54"/>
    </row>
    <row r="394" spans="1:14" ht="14.4">
      <c r="A394" s="46">
        <v>391</v>
      </c>
      <c r="B394" s="60" t="s">
        <v>396</v>
      </c>
      <c r="C394" s="48" t="str">
        <f>VLOOKUP('Cursos Actuales'!$B394,'B.D. (Ocultar)'!$B$4:$M$554,4,FALSE)</f>
        <v>Andrea Aréstigue</v>
      </c>
      <c r="D394" s="48" t="str">
        <f>VLOOKUP('Cursos Actuales'!$B394,'B.D. (Ocultar)'!$B$4:$M$554,6,FALSE)</f>
        <v>Marketing</v>
      </c>
      <c r="E394" s="48" t="str">
        <f>VLOOKUP('Cursos Actuales'!$B394,'B.D. (Ocultar)'!$B$4:$M$554,7,FALSE)</f>
        <v>Marketing Digital</v>
      </c>
      <c r="F394" s="48">
        <f>VLOOKUP('Cursos Actuales'!$B394,'B.D. (Ocultar)'!$B$4:$M$554,11,FALSE)</f>
        <v>2022</v>
      </c>
      <c r="G394" s="49" t="str">
        <f>VLOOKUP('Cursos Actuales'!$B394,'B.D. (Ocultar)'!$B$4:$M$888,10,FALSE)</f>
        <v>Sí</v>
      </c>
      <c r="H394" s="49" t="str">
        <f>VLOOKUP('Cursos Actuales'!$B394,'B.D. (Ocultar)'!$B$4:$M$554,9,FALSE)</f>
        <v>1hr 14min</v>
      </c>
      <c r="I394" s="50">
        <v>5.1388888888888887E-2</v>
      </c>
      <c r="J394" s="49" t="str">
        <f>VLOOKUP('Cursos Actuales'!$B394,'B.D. (Ocultar)'!$B$4:$M$554,12,FALSE)</f>
        <v>Intermedio</v>
      </c>
      <c r="K394" s="72"/>
      <c r="L394" s="52" t="str">
        <f>VLOOKUP(B394,'B.D. (Ocultar)'!$B$4:$N$584,13,FALSE)</f>
        <v>SI</v>
      </c>
      <c r="M394" s="67" t="s">
        <v>16</v>
      </c>
      <c r="N394" s="54"/>
    </row>
    <row r="395" spans="1:14" ht="14.4">
      <c r="A395" s="46">
        <v>392</v>
      </c>
      <c r="B395" s="60" t="s">
        <v>398</v>
      </c>
      <c r="C395" s="48" t="str">
        <f>VLOOKUP('Cursos Actuales'!$B395,'B.D. (Ocultar)'!$B$4:$M$554,4,FALSE)</f>
        <v>David Chau</v>
      </c>
      <c r="D395" s="48" t="str">
        <f>VLOOKUP('Cursos Actuales'!$B395,'B.D. (Ocultar)'!$B$4:$M$554,6,FALSE)</f>
        <v>Negocios</v>
      </c>
      <c r="E395" s="48" t="str">
        <f>VLOOKUP('Cursos Actuales'!$B395,'B.D. (Ocultar)'!$B$4:$M$554,7,FALSE)</f>
        <v>Emprendimiento</v>
      </c>
      <c r="F395" s="48">
        <f>VLOOKUP('Cursos Actuales'!$B395,'B.D. (Ocultar)'!$B$4:$M$554,11,FALSE)</f>
        <v>2022</v>
      </c>
      <c r="G395" s="49" t="str">
        <f>VLOOKUP('Cursos Actuales'!$B395,'B.D. (Ocultar)'!$B$4:$M$888,10,FALSE)</f>
        <v>Sí</v>
      </c>
      <c r="H395" s="49" t="str">
        <f>VLOOKUP('Cursos Actuales'!$B395,'B.D. (Ocultar)'!$B$4:$M$554,9,FALSE)</f>
        <v>1hr 11min</v>
      </c>
      <c r="I395" s="50">
        <v>4.9305555555555554E-2</v>
      </c>
      <c r="J395" s="49" t="str">
        <f>VLOOKUP('Cursos Actuales'!$B395,'B.D. (Ocultar)'!$B$4:$M$554,12,FALSE)</f>
        <v>Intermedio</v>
      </c>
      <c r="K395" s="72"/>
      <c r="L395" s="52" t="str">
        <f>VLOOKUP(B395,'B.D. (Ocultar)'!$B$4:$N$584,13,FALSE)</f>
        <v>SI</v>
      </c>
      <c r="M395" s="67" t="s">
        <v>16</v>
      </c>
      <c r="N395" s="54"/>
    </row>
    <row r="396" spans="1:14" ht="14.4">
      <c r="A396" s="46">
        <v>393</v>
      </c>
      <c r="B396" s="60" t="s">
        <v>401</v>
      </c>
      <c r="C396" s="48" t="str">
        <f>VLOOKUP('Cursos Actuales'!$B396,'B.D. (Ocultar)'!$B$4:$M$554,4,FALSE)</f>
        <v>Marcela Rouillon</v>
      </c>
      <c r="D396" s="48" t="str">
        <f>VLOOKUP('Cursos Actuales'!$B396,'B.D. (Ocultar)'!$B$4:$M$554,6,FALSE)</f>
        <v>Marketing</v>
      </c>
      <c r="E396" s="48" t="str">
        <f>VLOOKUP('Cursos Actuales'!$B396,'B.D. (Ocultar)'!$B$4:$M$554,7,FALSE)</f>
        <v>Marketing Digital</v>
      </c>
      <c r="F396" s="48">
        <f>VLOOKUP('Cursos Actuales'!$B396,'B.D. (Ocultar)'!$B$4:$M$554,11,FALSE)</f>
        <v>2022</v>
      </c>
      <c r="G396" s="49" t="str">
        <f>VLOOKUP('Cursos Actuales'!$B396,'B.D. (Ocultar)'!$B$4:$M$888,10,FALSE)</f>
        <v>Sí</v>
      </c>
      <c r="H396" s="49" t="str">
        <f>VLOOKUP('Cursos Actuales'!$B396,'B.D. (Ocultar)'!$B$4:$M$554,9,FALSE)</f>
        <v>1hr 14min</v>
      </c>
      <c r="I396" s="50">
        <v>5.1388888888888887E-2</v>
      </c>
      <c r="J396" s="49" t="str">
        <f>VLOOKUP('Cursos Actuales'!$B396,'B.D. (Ocultar)'!$B$4:$M$554,12,FALSE)</f>
        <v>Intermedio</v>
      </c>
      <c r="K396" s="71"/>
      <c r="L396" s="52" t="str">
        <f>VLOOKUP(B396,'B.D. (Ocultar)'!$B$4:$N$584,13,FALSE)</f>
        <v>SI</v>
      </c>
      <c r="M396" s="67" t="s">
        <v>16</v>
      </c>
      <c r="N396" s="61"/>
    </row>
    <row r="397" spans="1:14" ht="14.4">
      <c r="A397" s="46">
        <v>394</v>
      </c>
      <c r="B397" s="60" t="s">
        <v>403</v>
      </c>
      <c r="C397" s="48" t="str">
        <f>VLOOKUP('Cursos Actuales'!$B397,'B.D. (Ocultar)'!$B$4:$M$554,4,FALSE)</f>
        <v>Piera Franco</v>
      </c>
      <c r="D397" s="48" t="str">
        <f>VLOOKUP('Cursos Actuales'!$B397,'B.D. (Ocultar)'!$B$4:$M$554,6,FALSE)</f>
        <v>Desarrollo Personal</v>
      </c>
      <c r="E397" s="48" t="str">
        <f>VLOOKUP('Cursos Actuales'!$B397,'B.D. (Ocultar)'!$B$4:$M$554,7,FALSE)</f>
        <v>Bienestar</v>
      </c>
      <c r="F397" s="48">
        <f>VLOOKUP('Cursos Actuales'!$B397,'B.D. (Ocultar)'!$B$4:$M$554,11,FALSE)</f>
        <v>2022</v>
      </c>
      <c r="G397" s="49" t="str">
        <f>VLOOKUP('Cursos Actuales'!$B397,'B.D. (Ocultar)'!$B$4:$M$888,10,FALSE)</f>
        <v>Sí</v>
      </c>
      <c r="H397" s="49" t="str">
        <f>VLOOKUP('Cursos Actuales'!$B397,'B.D. (Ocultar)'!$B$4:$M$554,9,FALSE)</f>
        <v>1hr 6min</v>
      </c>
      <c r="I397" s="50">
        <v>4.583333333333333E-2</v>
      </c>
      <c r="J397" s="49" t="str">
        <f>VLOOKUP('Cursos Actuales'!$B397,'B.D. (Ocultar)'!$B$4:$M$554,12,FALSE)</f>
        <v>Intermedio - Avanzado</v>
      </c>
      <c r="K397" s="72"/>
      <c r="L397" s="52" t="str">
        <f>VLOOKUP(B397,'B.D. (Ocultar)'!$B$4:$N$584,13,FALSE)</f>
        <v>SI</v>
      </c>
      <c r="M397" s="67" t="s">
        <v>16</v>
      </c>
      <c r="N397" s="61"/>
    </row>
    <row r="398" spans="1:14" ht="14.4">
      <c r="A398" s="46">
        <v>395</v>
      </c>
      <c r="B398" s="60" t="s">
        <v>406</v>
      </c>
      <c r="C398" s="48" t="str">
        <f>VLOOKUP('Cursos Actuales'!$B398,'B.D. (Ocultar)'!$B$4:$M$554,4,FALSE)</f>
        <v>Sergio Bazo</v>
      </c>
      <c r="D398" s="48" t="str">
        <f>VLOOKUP('Cursos Actuales'!$B398,'B.D. (Ocultar)'!$B$4:$M$554,6,FALSE)</f>
        <v>Microsof Office</v>
      </c>
      <c r="E398" s="48" t="str">
        <f>VLOOKUP('Cursos Actuales'!$B398,'B.D. (Ocultar)'!$B$4:$M$554,7,FALSE)</f>
        <v>Office</v>
      </c>
      <c r="F398" s="48">
        <f>VLOOKUP('Cursos Actuales'!$B398,'B.D. (Ocultar)'!$B$4:$M$554,11,FALSE)</f>
        <v>2022</v>
      </c>
      <c r="G398" s="49" t="str">
        <f>VLOOKUP('Cursos Actuales'!$B398,'B.D. (Ocultar)'!$B$4:$M$888,10,FALSE)</f>
        <v>Sí</v>
      </c>
      <c r="H398" s="49" t="str">
        <f>VLOOKUP('Cursos Actuales'!$B398,'B.D. (Ocultar)'!$B$4:$M$554,9,FALSE)</f>
        <v>1hr 20min</v>
      </c>
      <c r="I398" s="50">
        <v>5.5555555555555552E-2</v>
      </c>
      <c r="J398" s="49" t="str">
        <f>VLOOKUP('Cursos Actuales'!$B398,'B.D. (Ocultar)'!$B$4:$M$554,12,FALSE)</f>
        <v>Intermedio</v>
      </c>
      <c r="K398" s="72"/>
      <c r="L398" s="52" t="str">
        <f>VLOOKUP(B398,'B.D. (Ocultar)'!$B$4:$N$584,13,FALSE)</f>
        <v>SI</v>
      </c>
      <c r="M398" s="67" t="s">
        <v>16</v>
      </c>
      <c r="N398" s="61"/>
    </row>
    <row r="399" spans="1:14" ht="14.4">
      <c r="A399" s="46">
        <v>396</v>
      </c>
      <c r="B399" s="60" t="s">
        <v>408</v>
      </c>
      <c r="C399" s="48" t="str">
        <f>VLOOKUP('Cursos Actuales'!$B399,'B.D. (Ocultar)'!$B$4:$M$554,4,FALSE)</f>
        <v>Sergio Bazo</v>
      </c>
      <c r="D399" s="48" t="str">
        <f>VLOOKUP('Cursos Actuales'!$B399,'B.D. (Ocultar)'!$B$4:$M$554,6,FALSE)</f>
        <v>Microsof Office</v>
      </c>
      <c r="E399" s="48" t="str">
        <f>VLOOKUP('Cursos Actuales'!$B399,'B.D. (Ocultar)'!$B$4:$M$554,7,FALSE)</f>
        <v>Office</v>
      </c>
      <c r="F399" s="48">
        <f>VLOOKUP('Cursos Actuales'!$B399,'B.D. (Ocultar)'!$B$4:$M$554,11,FALSE)</f>
        <v>2022</v>
      </c>
      <c r="G399" s="49" t="str">
        <f>VLOOKUP('Cursos Actuales'!$B399,'B.D. (Ocultar)'!$B$4:$M$888,10,FALSE)</f>
        <v>Sí</v>
      </c>
      <c r="H399" s="49" t="str">
        <f>VLOOKUP('Cursos Actuales'!$B399,'B.D. (Ocultar)'!$B$4:$M$554,9,FALSE)</f>
        <v>1hr 8min</v>
      </c>
      <c r="I399" s="50">
        <v>4.7222222222222221E-2</v>
      </c>
      <c r="J399" s="49" t="str">
        <f>VLOOKUP('Cursos Actuales'!$B399,'B.D. (Ocultar)'!$B$4:$M$554,12,FALSE)</f>
        <v>Intermedio</v>
      </c>
      <c r="K399" s="71"/>
      <c r="L399" s="52" t="str">
        <f>VLOOKUP(B399,'B.D. (Ocultar)'!$B$4:$N$584,13,FALSE)</f>
        <v>SI</v>
      </c>
      <c r="M399" s="67" t="s">
        <v>16</v>
      </c>
      <c r="N399" s="54"/>
    </row>
    <row r="400" spans="1:14" ht="14.4">
      <c r="A400" s="46">
        <v>397</v>
      </c>
      <c r="B400" s="60" t="s">
        <v>409</v>
      </c>
      <c r="C400" s="48" t="str">
        <f>VLOOKUP('Cursos Actuales'!$B400,'B.D. (Ocultar)'!$B$4:$M$554,4,FALSE)</f>
        <v>Rodrigo Perez</v>
      </c>
      <c r="D400" s="48" t="str">
        <f>VLOOKUP('Cursos Actuales'!$B400,'B.D. (Ocultar)'!$B$4:$M$554,6,FALSE)</f>
        <v>Desarrollo Personal</v>
      </c>
      <c r="E400" s="48" t="str">
        <f>VLOOKUP('Cursos Actuales'!$B400,'B.D. (Ocultar)'!$B$4:$M$554,7,FALSE)</f>
        <v>Bienestar</v>
      </c>
      <c r="F400" s="48">
        <f>VLOOKUP('Cursos Actuales'!$B400,'B.D. (Ocultar)'!$B$4:$M$554,11,FALSE)</f>
        <v>2022</v>
      </c>
      <c r="G400" s="49" t="str">
        <f>VLOOKUP('Cursos Actuales'!$B400,'B.D. (Ocultar)'!$B$4:$M$888,10,FALSE)</f>
        <v>Sí</v>
      </c>
      <c r="H400" s="49" t="str">
        <f>VLOOKUP('Cursos Actuales'!$B400,'B.D. (Ocultar)'!$B$4:$M$554,9,FALSE)</f>
        <v>1hr 33min</v>
      </c>
      <c r="I400" s="50">
        <v>6.458333333333334E-2</v>
      </c>
      <c r="J400" s="49" t="str">
        <f>VLOOKUP('Cursos Actuales'!$B400,'B.D. (Ocultar)'!$B$4:$M$554,12,FALSE)</f>
        <v>Intermedio</v>
      </c>
      <c r="K400" s="71"/>
      <c r="L400" s="52" t="str">
        <f>VLOOKUP(B400,'B.D. (Ocultar)'!$B$4:$N$584,13,FALSE)</f>
        <v>SI</v>
      </c>
      <c r="M400" s="67" t="s">
        <v>16</v>
      </c>
      <c r="N400" s="54"/>
    </row>
    <row r="401" spans="1:14" ht="14.4">
      <c r="A401" s="46">
        <v>398</v>
      </c>
      <c r="B401" s="60" t="s">
        <v>412</v>
      </c>
      <c r="C401" s="48" t="str">
        <f>VLOOKUP('Cursos Actuales'!$B401,'B.D. (Ocultar)'!$B$4:$M$554,4,FALSE)</f>
        <v>Sergio Rubio</v>
      </c>
      <c r="D401" s="48" t="str">
        <f>VLOOKUP('Cursos Actuales'!$B401,'B.D. (Ocultar)'!$B$4:$M$554,6,FALSE)</f>
        <v>Marketing</v>
      </c>
      <c r="E401" s="48" t="str">
        <f>VLOOKUP('Cursos Actuales'!$B401,'B.D. (Ocultar)'!$B$4:$M$554,7,FALSE)</f>
        <v>Marketing Digital</v>
      </c>
      <c r="F401" s="48">
        <f>VLOOKUP('Cursos Actuales'!$B401,'B.D. (Ocultar)'!$B$4:$M$554,11,FALSE)</f>
        <v>2022</v>
      </c>
      <c r="G401" s="49" t="str">
        <f>VLOOKUP('Cursos Actuales'!$B401,'B.D. (Ocultar)'!$B$4:$M$888,10,FALSE)</f>
        <v>Sí</v>
      </c>
      <c r="H401" s="49" t="str">
        <f>VLOOKUP('Cursos Actuales'!$B401,'B.D. (Ocultar)'!$B$4:$M$554,9,FALSE)</f>
        <v>59min</v>
      </c>
      <c r="I401" s="50">
        <v>4.0972222222222222E-2</v>
      </c>
      <c r="J401" s="49" t="str">
        <f>VLOOKUP('Cursos Actuales'!$B401,'B.D. (Ocultar)'!$B$4:$M$554,12,FALSE)</f>
        <v>Intermedio</v>
      </c>
      <c r="K401" s="71"/>
      <c r="L401" s="52" t="str">
        <f>VLOOKUP(B401,'B.D. (Ocultar)'!$B$4:$N$584,13,FALSE)</f>
        <v>SI</v>
      </c>
      <c r="M401" s="67" t="s">
        <v>16</v>
      </c>
      <c r="N401" s="54"/>
    </row>
    <row r="402" spans="1:14" ht="14.4">
      <c r="A402" s="46">
        <v>399</v>
      </c>
      <c r="B402" s="60" t="s">
        <v>414</v>
      </c>
      <c r="C402" s="48" t="str">
        <f>VLOOKUP('Cursos Actuales'!$B402,'B.D. (Ocultar)'!$B$4:$M$554,4,FALSE)</f>
        <v>Jessica Mulatillo</v>
      </c>
      <c r="D402" s="48" t="str">
        <f>VLOOKUP('Cursos Actuales'!$B402,'B.D. (Ocultar)'!$B$4:$M$554,6,FALSE)</f>
        <v>Desarrollo Personal</v>
      </c>
      <c r="E402" s="48" t="str">
        <f>VLOOKUP('Cursos Actuales'!$B402,'B.D. (Ocultar)'!$B$4:$M$554,7,FALSE)</f>
        <v>Bienestar</v>
      </c>
      <c r="F402" s="48">
        <f>VLOOKUP('Cursos Actuales'!$B402,'B.D. (Ocultar)'!$B$4:$M$554,11,FALSE)</f>
        <v>2022</v>
      </c>
      <c r="G402" s="49" t="str">
        <f>VLOOKUP('Cursos Actuales'!$B402,'B.D. (Ocultar)'!$B$4:$M$888,10,FALSE)</f>
        <v>Sí</v>
      </c>
      <c r="H402" s="49" t="str">
        <f>VLOOKUP('Cursos Actuales'!$B402,'B.D. (Ocultar)'!$B$4:$M$554,9,FALSE)</f>
        <v>1hr 5min</v>
      </c>
      <c r="I402" s="50">
        <v>4.5138888888888888E-2</v>
      </c>
      <c r="J402" s="49" t="str">
        <f>VLOOKUP('Cursos Actuales'!$B402,'B.D. (Ocultar)'!$B$4:$M$554,12,FALSE)</f>
        <v>Intermedio - Avanzado</v>
      </c>
      <c r="K402" s="71"/>
      <c r="L402" s="52" t="str">
        <f>VLOOKUP(B402,'B.D. (Ocultar)'!$B$4:$N$584,13,FALSE)</f>
        <v>SI</v>
      </c>
      <c r="M402" s="67" t="s">
        <v>16</v>
      </c>
      <c r="N402" s="61"/>
    </row>
    <row r="403" spans="1:14" ht="14.4">
      <c r="A403" s="46">
        <v>400</v>
      </c>
      <c r="B403" s="60" t="s">
        <v>417</v>
      </c>
      <c r="C403" s="48" t="str">
        <f>VLOOKUP('Cursos Actuales'!$B403,'B.D. (Ocultar)'!$B$4:$M$554,4,FALSE)</f>
        <v>Takeshi Ono</v>
      </c>
      <c r="D403" s="48" t="str">
        <f>VLOOKUP('Cursos Actuales'!$B403,'B.D. (Ocultar)'!$B$4:$M$554,6,FALSE)</f>
        <v>Fotografía</v>
      </c>
      <c r="E403" s="48" t="str">
        <f>VLOOKUP('Cursos Actuales'!$B403,'B.D. (Ocultar)'!$B$4:$M$554,7,FALSE)</f>
        <v>Fotografía</v>
      </c>
      <c r="F403" s="48">
        <f>VLOOKUP('Cursos Actuales'!$B403,'B.D. (Ocultar)'!$B$4:$M$554,11,FALSE)</f>
        <v>2022</v>
      </c>
      <c r="G403" s="49" t="str">
        <f>VLOOKUP('Cursos Actuales'!$B403,'B.D. (Ocultar)'!$B$4:$M$888,10,FALSE)</f>
        <v>Sí</v>
      </c>
      <c r="H403" s="49" t="str">
        <f>VLOOKUP('Cursos Actuales'!$B403,'B.D. (Ocultar)'!$B$4:$M$554,9,FALSE)</f>
        <v>2hr 7min</v>
      </c>
      <c r="I403" s="50">
        <v>8.819444444444445E-2</v>
      </c>
      <c r="J403" s="49" t="str">
        <f>VLOOKUP('Cursos Actuales'!$B403,'B.D. (Ocultar)'!$B$4:$M$554,12,FALSE)</f>
        <v>Intermedio</v>
      </c>
      <c r="K403" s="71"/>
      <c r="L403" s="52" t="str">
        <f>VLOOKUP(B403,'B.D. (Ocultar)'!$B$4:$N$584,13,FALSE)</f>
        <v>SI</v>
      </c>
      <c r="M403" s="67" t="s">
        <v>16</v>
      </c>
      <c r="N403" s="54"/>
    </row>
    <row r="404" spans="1:14" ht="14.4">
      <c r="A404" s="46">
        <v>401</v>
      </c>
      <c r="B404" s="60" t="s">
        <v>420</v>
      </c>
      <c r="C404" s="48" t="str">
        <f>VLOOKUP('Cursos Actuales'!$B404,'B.D. (Ocultar)'!$B$4:$M$554,4,FALSE)</f>
        <v>Andrés Messing</v>
      </c>
      <c r="D404" s="48" t="str">
        <f>VLOOKUP('Cursos Actuales'!$B404,'B.D. (Ocultar)'!$B$4:$M$554,6,FALSE)</f>
        <v>Negocios</v>
      </c>
      <c r="E404" s="48" t="str">
        <f>VLOOKUP('Cursos Actuales'!$B404,'B.D. (Ocultar)'!$B$4:$M$554,7,FALSE)</f>
        <v>Gestión Comercial</v>
      </c>
      <c r="F404" s="48">
        <f>VLOOKUP('Cursos Actuales'!$B404,'B.D. (Ocultar)'!$B$4:$M$554,11,FALSE)</f>
        <v>2022</v>
      </c>
      <c r="G404" s="49" t="str">
        <f>VLOOKUP('Cursos Actuales'!$B404,'B.D. (Ocultar)'!$B$4:$M$888,10,FALSE)</f>
        <v>Sí</v>
      </c>
      <c r="H404" s="49" t="str">
        <f>VLOOKUP('Cursos Actuales'!$B404,'B.D. (Ocultar)'!$B$4:$M$554,9,FALSE)</f>
        <v>1hr 13min</v>
      </c>
      <c r="I404" s="50">
        <v>5.0694444444444445E-2</v>
      </c>
      <c r="J404" s="49" t="str">
        <f>VLOOKUP('Cursos Actuales'!$B404,'B.D. (Ocultar)'!$B$4:$M$554,12,FALSE)</f>
        <v>Básico</v>
      </c>
      <c r="K404" s="71"/>
      <c r="L404" s="52" t="str">
        <f>VLOOKUP(B404,'B.D. (Ocultar)'!$B$4:$N$584,13,FALSE)</f>
        <v>SI</v>
      </c>
      <c r="M404" s="67" t="s">
        <v>16</v>
      </c>
      <c r="N404" s="61"/>
    </row>
    <row r="405" spans="1:14" ht="14.4">
      <c r="A405" s="46">
        <v>402</v>
      </c>
      <c r="B405" s="60" t="s">
        <v>422</v>
      </c>
      <c r="C405" s="48" t="str">
        <f>VLOOKUP('Cursos Actuales'!$B405,'B.D. (Ocultar)'!$B$4:$M$554,4,FALSE)</f>
        <v>Sandra Carrillo</v>
      </c>
      <c r="D405" s="48" t="str">
        <f>VLOOKUP('Cursos Actuales'!$B405,'B.D. (Ocultar)'!$B$4:$M$554,6,FALSE)</f>
        <v>Sostenibilidad</v>
      </c>
      <c r="E405" s="48" t="str">
        <f>VLOOKUP('Cursos Actuales'!$B405,'B.D. (Ocultar)'!$B$4:$M$554,7,FALSE)</f>
        <v>Sostenibilidad</v>
      </c>
      <c r="F405" s="48">
        <f>VLOOKUP('Cursos Actuales'!$B405,'B.D. (Ocultar)'!$B$4:$M$554,11,FALSE)</f>
        <v>2022</v>
      </c>
      <c r="G405" s="49" t="str">
        <f>VLOOKUP('Cursos Actuales'!$B405,'B.D. (Ocultar)'!$B$4:$M$888,10,FALSE)</f>
        <v>Sí</v>
      </c>
      <c r="H405" s="49" t="str">
        <f>VLOOKUP('Cursos Actuales'!$B405,'B.D. (Ocultar)'!$B$4:$M$554,9,FALSE)</f>
        <v>1hr 7min</v>
      </c>
      <c r="I405" s="50">
        <v>4.6527777777777779E-2</v>
      </c>
      <c r="J405" s="49" t="str">
        <f>VLOOKUP('Cursos Actuales'!$B405,'B.D. (Ocultar)'!$B$4:$M$554,12,FALSE)</f>
        <v>Intermedio</v>
      </c>
      <c r="K405" s="71"/>
      <c r="L405" s="52" t="str">
        <f>VLOOKUP(B405,'B.D. (Ocultar)'!$B$4:$N$584,13,FALSE)</f>
        <v>SI</v>
      </c>
      <c r="M405" s="67" t="s">
        <v>16</v>
      </c>
      <c r="N405" s="61"/>
    </row>
    <row r="406" spans="1:14" ht="14.4">
      <c r="A406" s="46">
        <v>403</v>
      </c>
      <c r="B406" s="60" t="s">
        <v>424</v>
      </c>
      <c r="C406" s="48" t="str">
        <f>VLOOKUP('Cursos Actuales'!$B406,'B.D. (Ocultar)'!$B$4:$M$554,4,FALSE)</f>
        <v>Sandra Carrillo</v>
      </c>
      <c r="D406" s="48" t="str">
        <f>VLOOKUP('Cursos Actuales'!$B406,'B.D. (Ocultar)'!$B$4:$M$554,6,FALSE)</f>
        <v>Sostenibilidad</v>
      </c>
      <c r="E406" s="48" t="str">
        <f>VLOOKUP('Cursos Actuales'!$B406,'B.D. (Ocultar)'!$B$4:$M$554,7,FALSE)</f>
        <v>Sostenibilidad</v>
      </c>
      <c r="F406" s="48">
        <f>VLOOKUP('Cursos Actuales'!$B406,'B.D. (Ocultar)'!$B$4:$M$554,11,FALSE)</f>
        <v>2022</v>
      </c>
      <c r="G406" s="49" t="str">
        <f>VLOOKUP('Cursos Actuales'!$B406,'B.D. (Ocultar)'!$B$4:$M$888,10,FALSE)</f>
        <v>Sí</v>
      </c>
      <c r="H406" s="49" t="str">
        <f>VLOOKUP('Cursos Actuales'!$B406,'B.D. (Ocultar)'!$B$4:$M$554,9,FALSE)</f>
        <v>1hr 15min</v>
      </c>
      <c r="I406" s="50">
        <v>5.2083333333333336E-2</v>
      </c>
      <c r="J406" s="49" t="str">
        <f>VLOOKUP('Cursos Actuales'!$B406,'B.D. (Ocultar)'!$B$4:$M$554,12,FALSE)</f>
        <v>Básico</v>
      </c>
      <c r="K406" s="71"/>
      <c r="L406" s="52" t="str">
        <f>VLOOKUP(B406,'B.D. (Ocultar)'!$B$4:$N$584,13,FALSE)</f>
        <v>SI</v>
      </c>
      <c r="M406" s="67" t="s">
        <v>16</v>
      </c>
      <c r="N406" s="61"/>
    </row>
    <row r="407" spans="1:14" ht="14.4">
      <c r="A407" s="46">
        <v>404</v>
      </c>
      <c r="B407" s="60" t="s">
        <v>426</v>
      </c>
      <c r="C407" s="48" t="str">
        <f>VLOOKUP('Cursos Actuales'!$B407,'B.D. (Ocultar)'!$B$4:$M$554,4,FALSE)</f>
        <v>José Vergara</v>
      </c>
      <c r="D407" s="48" t="str">
        <f>VLOOKUP('Cursos Actuales'!$B407,'B.D. (Ocultar)'!$B$4:$M$554,6,FALSE)</f>
        <v>Marketing</v>
      </c>
      <c r="E407" s="48" t="str">
        <f>VLOOKUP('Cursos Actuales'!$B407,'B.D. (Ocultar)'!$B$4:$M$554,7,FALSE)</f>
        <v>Marketing Digital</v>
      </c>
      <c r="F407" s="48">
        <f>VLOOKUP('Cursos Actuales'!$B407,'B.D. (Ocultar)'!$B$4:$M$554,11,FALSE)</f>
        <v>2022</v>
      </c>
      <c r="G407" s="49" t="str">
        <f>VLOOKUP('Cursos Actuales'!$B407,'B.D. (Ocultar)'!$B$4:$M$888,10,FALSE)</f>
        <v>Sí</v>
      </c>
      <c r="H407" s="49" t="str">
        <f>VLOOKUP('Cursos Actuales'!$B407,'B.D. (Ocultar)'!$B$4:$M$554,9,FALSE)</f>
        <v>1hr 25min</v>
      </c>
      <c r="I407" s="50">
        <v>5.9027777777777776E-2</v>
      </c>
      <c r="J407" s="49" t="str">
        <f>VLOOKUP('Cursos Actuales'!$B407,'B.D. (Ocultar)'!$B$4:$M$554,12,FALSE)</f>
        <v>Básico</v>
      </c>
      <c r="K407" s="71"/>
      <c r="L407" s="52" t="str">
        <f>VLOOKUP(B407,'B.D. (Ocultar)'!$B$4:$N$584,13,FALSE)</f>
        <v>SI</v>
      </c>
      <c r="M407" s="67" t="s">
        <v>16</v>
      </c>
      <c r="N407" s="61"/>
    </row>
    <row r="408" spans="1:14" ht="14.4">
      <c r="A408" s="46">
        <v>405</v>
      </c>
      <c r="B408" s="60" t="s">
        <v>428</v>
      </c>
      <c r="C408" s="48" t="str">
        <f>VLOOKUP('Cursos Actuales'!$B408,'B.D. (Ocultar)'!$B$4:$M$554,4,FALSE)</f>
        <v>Ricardo Ramos</v>
      </c>
      <c r="D408" s="48" t="str">
        <f>VLOOKUP('Cursos Actuales'!$B408,'B.D. (Ocultar)'!$B$4:$M$554,6,FALSE)</f>
        <v>Tecnologia y Digital</v>
      </c>
      <c r="E408" s="48" t="str">
        <f>VLOOKUP('Cursos Actuales'!$B408,'B.D. (Ocultar)'!$B$4:$M$554,7,FALSE)</f>
        <v>Tecnología y Digital</v>
      </c>
      <c r="F408" s="48">
        <f>VLOOKUP('Cursos Actuales'!$B408,'B.D. (Ocultar)'!$B$4:$M$554,11,FALSE)</f>
        <v>2022</v>
      </c>
      <c r="G408" s="49" t="str">
        <f>VLOOKUP('Cursos Actuales'!$B408,'B.D. (Ocultar)'!$B$4:$M$888,10,FALSE)</f>
        <v>Sí</v>
      </c>
      <c r="H408" s="49" t="str">
        <f>VLOOKUP('Cursos Actuales'!$B408,'B.D. (Ocultar)'!$B$4:$M$554,9,FALSE)</f>
        <v>1hr 5min</v>
      </c>
      <c r="I408" s="50">
        <v>4.5138888888888888E-2</v>
      </c>
      <c r="J408" s="49" t="str">
        <f>VLOOKUP('Cursos Actuales'!$B408,'B.D. (Ocultar)'!$B$4:$M$554,12,FALSE)</f>
        <v>Básico - Intermedio</v>
      </c>
      <c r="K408" s="71"/>
      <c r="L408" s="52" t="str">
        <f>VLOOKUP(B408,'B.D. (Ocultar)'!$B$4:$N$584,13,FALSE)</f>
        <v>SI</v>
      </c>
      <c r="M408" s="67" t="s">
        <v>16</v>
      </c>
      <c r="N408" s="61"/>
    </row>
    <row r="409" spans="1:14" ht="14.4">
      <c r="A409" s="46">
        <v>406</v>
      </c>
      <c r="B409" s="60" t="s">
        <v>430</v>
      </c>
      <c r="C409" s="48" t="str">
        <f>VLOOKUP('Cursos Actuales'!$B409,'B.D. (Ocultar)'!$B$4:$M$554,4,FALSE)</f>
        <v>Jonathan Rodríguez</v>
      </c>
      <c r="D409" s="48" t="str">
        <f>VLOOKUP('Cursos Actuales'!$B409,'B.D. (Ocultar)'!$B$4:$M$554,6,FALSE)</f>
        <v>Marketing</v>
      </c>
      <c r="E409" s="48" t="str">
        <f>VLOOKUP('Cursos Actuales'!$B409,'B.D. (Ocultar)'!$B$4:$M$554,7,FALSE)</f>
        <v>Marketing Digital</v>
      </c>
      <c r="F409" s="48">
        <f>VLOOKUP('Cursos Actuales'!$B409,'B.D. (Ocultar)'!$B$4:$M$554,11,FALSE)</f>
        <v>2022</v>
      </c>
      <c r="G409" s="49" t="str">
        <f>VLOOKUP('Cursos Actuales'!$B409,'B.D. (Ocultar)'!$B$4:$M$888,10,FALSE)</f>
        <v>Sí</v>
      </c>
      <c r="H409" s="49" t="str">
        <f>VLOOKUP('Cursos Actuales'!$B409,'B.D. (Ocultar)'!$B$4:$M$554,9,FALSE)</f>
        <v>1hr 38min</v>
      </c>
      <c r="I409" s="50">
        <v>6.805555555555555E-2</v>
      </c>
      <c r="J409" s="49" t="str">
        <f>VLOOKUP('Cursos Actuales'!$B409,'B.D. (Ocultar)'!$B$4:$M$554,12,FALSE)</f>
        <v>Avanzado</v>
      </c>
      <c r="K409" s="71"/>
      <c r="L409" s="52" t="str">
        <f>VLOOKUP(B409,'B.D. (Ocultar)'!$B$4:$N$584,13,FALSE)</f>
        <v>SI</v>
      </c>
      <c r="M409" s="67" t="s">
        <v>16</v>
      </c>
      <c r="N409" s="61"/>
    </row>
    <row r="410" spans="1:14" ht="14.4">
      <c r="A410" s="46">
        <v>407</v>
      </c>
      <c r="B410" s="60" t="s">
        <v>433</v>
      </c>
      <c r="C410" s="48" t="str">
        <f>VLOOKUP('Cursos Actuales'!$B410,'B.D. (Ocultar)'!$B$4:$M$554,4,FALSE)</f>
        <v>Jonathan Rodríguez</v>
      </c>
      <c r="D410" s="48" t="str">
        <f>VLOOKUP('Cursos Actuales'!$B410,'B.D. (Ocultar)'!$B$4:$M$554,6,FALSE)</f>
        <v>Marketing</v>
      </c>
      <c r="E410" s="48" t="str">
        <f>VLOOKUP('Cursos Actuales'!$B410,'B.D. (Ocultar)'!$B$4:$M$554,7,FALSE)</f>
        <v>Marketing Digital</v>
      </c>
      <c r="F410" s="48">
        <f>VLOOKUP('Cursos Actuales'!$B410,'B.D. (Ocultar)'!$B$4:$M$554,11,FALSE)</f>
        <v>2022</v>
      </c>
      <c r="G410" s="49" t="str">
        <f>VLOOKUP('Cursos Actuales'!$B410,'B.D. (Ocultar)'!$B$4:$M$888,10,FALSE)</f>
        <v>Sí</v>
      </c>
      <c r="H410" s="49" t="str">
        <f>VLOOKUP('Cursos Actuales'!$B410,'B.D. (Ocultar)'!$B$4:$M$554,9,FALSE)</f>
        <v>1hr 44min</v>
      </c>
      <c r="I410" s="50">
        <v>7.2222222222222215E-2</v>
      </c>
      <c r="J410" s="49" t="str">
        <f>VLOOKUP('Cursos Actuales'!$B410,'B.D. (Ocultar)'!$B$4:$M$554,12,FALSE)</f>
        <v>Intermedio</v>
      </c>
      <c r="K410" s="71"/>
      <c r="L410" s="52" t="str">
        <f>VLOOKUP(B410,'B.D. (Ocultar)'!$B$4:$N$584,13,FALSE)</f>
        <v>SI</v>
      </c>
      <c r="M410" s="67" t="s">
        <v>16</v>
      </c>
      <c r="N410" s="61"/>
    </row>
    <row r="411" spans="1:14" ht="14.4">
      <c r="A411" s="46">
        <v>408</v>
      </c>
      <c r="B411" s="60" t="s">
        <v>435</v>
      </c>
      <c r="C411" s="48" t="str">
        <f>VLOOKUP('Cursos Actuales'!$B411,'B.D. (Ocultar)'!$B$4:$M$554,4,FALSE)</f>
        <v>Growtop</v>
      </c>
      <c r="D411" s="48" t="str">
        <f>VLOOKUP('Cursos Actuales'!$B411,'B.D. (Ocultar)'!$B$4:$M$554,6,FALSE)</f>
        <v>Desarrollo Personal</v>
      </c>
      <c r="E411" s="48" t="str">
        <f>VLOOKUP('Cursos Actuales'!$B411,'B.D. (Ocultar)'!$B$4:$M$554,7,FALSE)</f>
        <v>Bienestar</v>
      </c>
      <c r="F411" s="48">
        <f>VLOOKUP('Cursos Actuales'!$B411,'B.D. (Ocultar)'!$B$4:$M$554,11,FALSE)</f>
        <v>2022</v>
      </c>
      <c r="G411" s="49" t="str">
        <f>VLOOKUP('Cursos Actuales'!$B411,'B.D. (Ocultar)'!$B$4:$M$888,10,FALSE)</f>
        <v>Sí</v>
      </c>
      <c r="H411" s="49" t="str">
        <f>VLOOKUP('Cursos Actuales'!$B411,'B.D. (Ocultar)'!$B$4:$M$554,9,FALSE)</f>
        <v>1hr 5min</v>
      </c>
      <c r="I411" s="50">
        <v>4.5138888888888888E-2</v>
      </c>
      <c r="J411" s="49" t="str">
        <f>VLOOKUP('Cursos Actuales'!$B411,'B.D. (Ocultar)'!$B$4:$M$554,12,FALSE)</f>
        <v>Avanzado</v>
      </c>
      <c r="K411" s="71"/>
      <c r="L411" s="52" t="str">
        <f>VLOOKUP(B411,'B.D. (Ocultar)'!$B$4:$N$584,13,FALSE)</f>
        <v>SI</v>
      </c>
      <c r="M411" s="67" t="s">
        <v>16</v>
      </c>
      <c r="N411" s="61"/>
    </row>
    <row r="412" spans="1:14" ht="14.4">
      <c r="A412" s="46">
        <v>409</v>
      </c>
      <c r="B412" s="60" t="s">
        <v>437</v>
      </c>
      <c r="C412" s="48" t="str">
        <f>VLOOKUP('Cursos Actuales'!$B412,'B.D. (Ocultar)'!$B$4:$M$554,4,FALSE)</f>
        <v>Luis Alarcon</v>
      </c>
      <c r="D412" s="48" t="str">
        <f>VLOOKUP('Cursos Actuales'!$B412,'B.D. (Ocultar)'!$B$4:$M$554,6,FALSE)</f>
        <v>Diseño y Creatividad</v>
      </c>
      <c r="E412" s="48" t="str">
        <f>VLOOKUP('Cursos Actuales'!$B412,'B.D. (Ocultar)'!$B$4:$M$554,7,FALSE)</f>
        <v>Diseño y creatividad</v>
      </c>
      <c r="F412" s="48">
        <f>VLOOKUP('Cursos Actuales'!$B412,'B.D. (Ocultar)'!$B$4:$M$554,11,FALSE)</f>
        <v>2022</v>
      </c>
      <c r="G412" s="49" t="str">
        <f>VLOOKUP('Cursos Actuales'!$B412,'B.D. (Ocultar)'!$B$4:$M$888,10,FALSE)</f>
        <v>Sí</v>
      </c>
      <c r="H412" s="49" t="str">
        <f>VLOOKUP('Cursos Actuales'!$B412,'B.D. (Ocultar)'!$B$4:$M$554,9,FALSE)</f>
        <v>2hr 4min</v>
      </c>
      <c r="I412" s="50">
        <v>8.611111111111111E-2</v>
      </c>
      <c r="J412" s="49" t="str">
        <f>VLOOKUP('Cursos Actuales'!$B412,'B.D. (Ocultar)'!$B$4:$M$554,12,FALSE)</f>
        <v>Básico</v>
      </c>
      <c r="K412" s="71"/>
      <c r="L412" s="52" t="str">
        <f>VLOOKUP(B412,'B.D. (Ocultar)'!$B$4:$N$584,13,FALSE)</f>
        <v>SI</v>
      </c>
      <c r="M412" s="67" t="s">
        <v>16</v>
      </c>
      <c r="N412" s="61"/>
    </row>
    <row r="413" spans="1:14" ht="14.4">
      <c r="A413" s="46">
        <v>410</v>
      </c>
      <c r="B413" s="60" t="s">
        <v>372</v>
      </c>
      <c r="C413" s="48" t="str">
        <f>VLOOKUP('Cursos Actuales'!$B413,'B.D. (Ocultar)'!$B$4:$M$554,4,FALSE)</f>
        <v>Eduardo Arenas</v>
      </c>
      <c r="D413" s="48" t="str">
        <f>VLOOKUP('Cursos Actuales'!$B413,'B.D. (Ocultar)'!$B$4:$M$554,6,FALSE)</f>
        <v>Negocios</v>
      </c>
      <c r="E413" s="48" t="str">
        <f>VLOOKUP('Cursos Actuales'!$B413,'B.D. (Ocultar)'!$B$4:$M$554,7,FALSE)</f>
        <v>Emprendimiento</v>
      </c>
      <c r="F413" s="48">
        <f>VLOOKUP('Cursos Actuales'!$B413,'B.D. (Ocultar)'!$B$4:$M$554,11,FALSE)</f>
        <v>2022</v>
      </c>
      <c r="G413" s="49" t="str">
        <f>VLOOKUP('Cursos Actuales'!$B413,'B.D. (Ocultar)'!$B$4:$M$888,10,FALSE)</f>
        <v>Sí</v>
      </c>
      <c r="H413" s="49" t="str">
        <f>VLOOKUP('Cursos Actuales'!$B413,'B.D. (Ocultar)'!$B$4:$M$554,9,FALSE)</f>
        <v>1hr 36min</v>
      </c>
      <c r="I413" s="50">
        <v>6.6666666666666666E-2</v>
      </c>
      <c r="J413" s="49" t="str">
        <f>VLOOKUP('Cursos Actuales'!$B413,'B.D. (Ocultar)'!$B$4:$M$554,12,FALSE)</f>
        <v>Intermedio</v>
      </c>
      <c r="K413" s="71"/>
      <c r="L413" s="52" t="str">
        <f>VLOOKUP(B413,'B.D. (Ocultar)'!$B$4:$N$584,13,FALSE)</f>
        <v>SI</v>
      </c>
      <c r="M413" s="67" t="s">
        <v>16</v>
      </c>
      <c r="N413" s="61"/>
    </row>
    <row r="414" spans="1:14" ht="14.4">
      <c r="A414" s="46">
        <v>411</v>
      </c>
      <c r="B414" s="60" t="s">
        <v>375</v>
      </c>
      <c r="C414" s="48" t="str">
        <f>VLOOKUP('Cursos Actuales'!$B414,'B.D. (Ocultar)'!$B$4:$M$554,4,FALSE)</f>
        <v>Verónica Pinares</v>
      </c>
      <c r="D414" s="48" t="str">
        <f>VLOOKUP('Cursos Actuales'!$B414,'B.D. (Ocultar)'!$B$4:$M$554,6,FALSE)</f>
        <v>Desarrollo Personal</v>
      </c>
      <c r="E414" s="48" t="str">
        <f>VLOOKUP('Cursos Actuales'!$B414,'B.D. (Ocultar)'!$B$4:$M$554,7,FALSE)</f>
        <v>Bienestar</v>
      </c>
      <c r="F414" s="48">
        <f>VLOOKUP('Cursos Actuales'!$B414,'B.D. (Ocultar)'!$B$4:$M$554,11,FALSE)</f>
        <v>2022</v>
      </c>
      <c r="G414" s="49" t="str">
        <f>VLOOKUP('Cursos Actuales'!$B414,'B.D. (Ocultar)'!$B$4:$M$888,10,FALSE)</f>
        <v>Sí</v>
      </c>
      <c r="H414" s="49" t="str">
        <f>VLOOKUP('Cursos Actuales'!$B414,'B.D. (Ocultar)'!$B$4:$M$554,9,FALSE)</f>
        <v>1hr 21min</v>
      </c>
      <c r="I414" s="50">
        <v>5.6250000000000001E-2</v>
      </c>
      <c r="J414" s="49" t="str">
        <f>VLOOKUP('Cursos Actuales'!$B414,'B.D. (Ocultar)'!$B$4:$M$554,12,FALSE)</f>
        <v>Intermedio</v>
      </c>
      <c r="K414" s="71"/>
      <c r="L414" s="52" t="str">
        <f>VLOOKUP(B414,'B.D. (Ocultar)'!$B$4:$N$584,13,FALSE)</f>
        <v>SI</v>
      </c>
      <c r="M414" s="67" t="s">
        <v>16</v>
      </c>
      <c r="N414" s="54"/>
    </row>
    <row r="415" spans="1:14" ht="14.4">
      <c r="A415" s="46">
        <v>412</v>
      </c>
      <c r="B415" s="60" t="s">
        <v>378</v>
      </c>
      <c r="C415" s="48" t="str">
        <f>VLOOKUP('Cursos Actuales'!$B415,'B.D. (Ocultar)'!$B$4:$M$554,4,FALSE)</f>
        <v>Luis Alarcon</v>
      </c>
      <c r="D415" s="48" t="str">
        <f>VLOOKUP('Cursos Actuales'!$B415,'B.D. (Ocultar)'!$B$4:$M$554,6,FALSE)</f>
        <v>Diseño y Creatividad</v>
      </c>
      <c r="E415" s="48" t="str">
        <f>VLOOKUP('Cursos Actuales'!$B415,'B.D. (Ocultar)'!$B$4:$M$554,7,FALSE)</f>
        <v>Diseño y creatividad</v>
      </c>
      <c r="F415" s="48">
        <f>VLOOKUP('Cursos Actuales'!$B415,'B.D. (Ocultar)'!$B$4:$M$554,11,FALSE)</f>
        <v>2022</v>
      </c>
      <c r="G415" s="49" t="str">
        <f>VLOOKUP('Cursos Actuales'!$B415,'B.D. (Ocultar)'!$B$4:$M$888,10,FALSE)</f>
        <v>Sí</v>
      </c>
      <c r="H415" s="49" t="str">
        <f>VLOOKUP('Cursos Actuales'!$B415,'B.D. (Ocultar)'!$B$4:$M$554,9,FALSE)</f>
        <v>2hr 7min</v>
      </c>
      <c r="I415" s="50">
        <v>8.819444444444445E-2</v>
      </c>
      <c r="J415" s="49" t="str">
        <f>VLOOKUP('Cursos Actuales'!$B415,'B.D. (Ocultar)'!$B$4:$M$554,12,FALSE)</f>
        <v>Básico</v>
      </c>
      <c r="K415" s="71"/>
      <c r="L415" s="52" t="str">
        <f>VLOOKUP(B415,'B.D. (Ocultar)'!$B$4:$N$584,13,FALSE)</f>
        <v>SI</v>
      </c>
      <c r="M415" s="67" t="s">
        <v>16</v>
      </c>
      <c r="N415" s="61"/>
    </row>
    <row r="416" spans="1:14" ht="14.4">
      <c r="A416" s="46">
        <v>413</v>
      </c>
      <c r="B416" s="60" t="s">
        <v>382</v>
      </c>
      <c r="C416" s="48" t="str">
        <f>VLOOKUP('Cursos Actuales'!$B416,'B.D. (Ocultar)'!$B$4:$M$554,4,FALSE)</f>
        <v>Tatiana Granadino</v>
      </c>
      <c r="D416" s="48" t="str">
        <f>VLOOKUP('Cursos Actuales'!$B416,'B.D. (Ocultar)'!$B$4:$M$554,6,FALSE)</f>
        <v>Marketing</v>
      </c>
      <c r="E416" s="48" t="str">
        <f>VLOOKUP('Cursos Actuales'!$B416,'B.D. (Ocultar)'!$B$4:$M$554,7,FALSE)</f>
        <v>Marketing Digital</v>
      </c>
      <c r="F416" s="48">
        <f>VLOOKUP('Cursos Actuales'!$B416,'B.D. (Ocultar)'!$B$4:$M$554,11,FALSE)</f>
        <v>2022</v>
      </c>
      <c r="G416" s="49" t="str">
        <f>VLOOKUP('Cursos Actuales'!$B416,'B.D. (Ocultar)'!$B$4:$M$888,10,FALSE)</f>
        <v>Sí</v>
      </c>
      <c r="H416" s="49" t="str">
        <f>VLOOKUP('Cursos Actuales'!$B416,'B.D. (Ocultar)'!$B$4:$M$554,9,FALSE)</f>
        <v>1hr 2min</v>
      </c>
      <c r="I416" s="50">
        <v>4.3055555555555555E-2</v>
      </c>
      <c r="J416" s="49" t="str">
        <f>VLOOKUP('Cursos Actuales'!$B416,'B.D. (Ocultar)'!$B$4:$M$554,12,FALSE)</f>
        <v>Avanzado</v>
      </c>
      <c r="K416" s="71"/>
      <c r="L416" s="52" t="str">
        <f>VLOOKUP(B416,'B.D. (Ocultar)'!$B$4:$N$584,13,FALSE)</f>
        <v>SI</v>
      </c>
      <c r="M416" s="67" t="s">
        <v>16</v>
      </c>
      <c r="N416" s="61"/>
    </row>
    <row r="417" spans="1:14" ht="14.4">
      <c r="A417" s="46">
        <v>414</v>
      </c>
      <c r="B417" s="60" t="s">
        <v>387</v>
      </c>
      <c r="C417" s="48" t="str">
        <f>VLOOKUP('Cursos Actuales'!$B417,'B.D. (Ocultar)'!$B$4:$M$554,4,FALSE)</f>
        <v>Sergio Bazo</v>
      </c>
      <c r="D417" s="48" t="str">
        <f>VLOOKUP('Cursos Actuales'!$B417,'B.D. (Ocultar)'!$B$4:$M$554,6,FALSE)</f>
        <v>Microsof Office</v>
      </c>
      <c r="E417" s="48" t="str">
        <f>VLOOKUP('Cursos Actuales'!$B417,'B.D. (Ocultar)'!$B$4:$M$554,7,FALSE)</f>
        <v>Office</v>
      </c>
      <c r="F417" s="48">
        <f>VLOOKUP('Cursos Actuales'!$B417,'B.D. (Ocultar)'!$B$4:$M$554,11,FALSE)</f>
        <v>2022</v>
      </c>
      <c r="G417" s="49" t="str">
        <f>VLOOKUP('Cursos Actuales'!$B417,'B.D. (Ocultar)'!$B$4:$M$888,10,FALSE)</f>
        <v>Sí</v>
      </c>
      <c r="H417" s="49" t="str">
        <f>VLOOKUP('Cursos Actuales'!$B417,'B.D. (Ocultar)'!$B$4:$M$554,9,FALSE)</f>
        <v>1hr 10min</v>
      </c>
      <c r="I417" s="50">
        <v>4.8611111111111112E-2</v>
      </c>
      <c r="J417" s="49" t="str">
        <f>VLOOKUP('Cursos Actuales'!$B417,'B.D. (Ocultar)'!$B$4:$M$554,12,FALSE)</f>
        <v>Avanzado</v>
      </c>
      <c r="K417" s="71"/>
      <c r="L417" s="52" t="str">
        <f>VLOOKUP(B417,'B.D. (Ocultar)'!$B$4:$N$584,13,FALSE)</f>
        <v>SI</v>
      </c>
      <c r="M417" s="67" t="s">
        <v>16</v>
      </c>
      <c r="N417" s="61"/>
    </row>
    <row r="418" spans="1:14" ht="14.4">
      <c r="A418" s="46">
        <v>415</v>
      </c>
      <c r="B418" s="60" t="s">
        <v>366</v>
      </c>
      <c r="C418" s="48" t="str">
        <f>VLOOKUP('Cursos Actuales'!$B418,'B.D. (Ocultar)'!$B$4:$M$554,4,FALSE)</f>
        <v>Doris Chavez</v>
      </c>
      <c r="D418" s="48" t="str">
        <f>VLOOKUP('Cursos Actuales'!$B418,'B.D. (Ocultar)'!$B$4:$M$554,6,FALSE)</f>
        <v>Desarrollo Personal</v>
      </c>
      <c r="E418" s="48" t="str">
        <f>VLOOKUP('Cursos Actuales'!$B418,'B.D. (Ocultar)'!$B$4:$M$554,7,FALSE)</f>
        <v>Bienestar</v>
      </c>
      <c r="F418" s="48">
        <f>VLOOKUP('Cursos Actuales'!$B418,'B.D. (Ocultar)'!$B$4:$M$554,11,FALSE)</f>
        <v>2022</v>
      </c>
      <c r="G418" s="49" t="str">
        <f>VLOOKUP('Cursos Actuales'!$B418,'B.D. (Ocultar)'!$B$4:$M$888,10,FALSE)</f>
        <v>Sí</v>
      </c>
      <c r="H418" s="49" t="str">
        <f>VLOOKUP('Cursos Actuales'!$B418,'B.D. (Ocultar)'!$B$4:$M$554,9,FALSE)</f>
        <v>1hr</v>
      </c>
      <c r="I418" s="50">
        <v>4.1666666666666664E-2</v>
      </c>
      <c r="J418" s="49" t="str">
        <f>VLOOKUP('Cursos Actuales'!$B418,'B.D. (Ocultar)'!$B$4:$M$554,12,FALSE)</f>
        <v>Básico</v>
      </c>
      <c r="K418" s="71"/>
      <c r="L418" s="52" t="str">
        <f>VLOOKUP(B418,'B.D. (Ocultar)'!$B$4:$N$584,13,FALSE)</f>
        <v>SI</v>
      </c>
      <c r="M418" s="67" t="s">
        <v>16</v>
      </c>
      <c r="N418" s="61"/>
    </row>
    <row r="419" spans="1:14" ht="14.4">
      <c r="A419" s="46">
        <v>416</v>
      </c>
      <c r="B419" s="60" t="s">
        <v>369</v>
      </c>
      <c r="C419" s="48" t="str">
        <f>VLOOKUP('Cursos Actuales'!$B419,'B.D. (Ocultar)'!$B$4:$M$554,4,FALSE)</f>
        <v>Brian Malca</v>
      </c>
      <c r="D419" s="48" t="str">
        <f>VLOOKUP('Cursos Actuales'!$B419,'B.D. (Ocultar)'!$B$4:$M$554,6,FALSE)</f>
        <v>Marketing</v>
      </c>
      <c r="E419" s="48" t="str">
        <f>VLOOKUP('Cursos Actuales'!$B419,'B.D. (Ocultar)'!$B$4:$M$554,7,FALSE)</f>
        <v>Marketing Digital</v>
      </c>
      <c r="F419" s="48">
        <f>VLOOKUP('Cursos Actuales'!$B419,'B.D. (Ocultar)'!$B$4:$M$554,11,FALSE)</f>
        <v>2022</v>
      </c>
      <c r="G419" s="49" t="str">
        <f>VLOOKUP('Cursos Actuales'!$B419,'B.D. (Ocultar)'!$B$4:$M$888,10,FALSE)</f>
        <v>Sí</v>
      </c>
      <c r="H419" s="49" t="str">
        <f>VLOOKUP('Cursos Actuales'!$B419,'B.D. (Ocultar)'!$B$4:$M$554,9,FALSE)</f>
        <v>1hr 27min</v>
      </c>
      <c r="I419" s="50">
        <v>6.0416666666666667E-2</v>
      </c>
      <c r="J419" s="49" t="str">
        <f>VLOOKUP('Cursos Actuales'!$B419,'B.D. (Ocultar)'!$B$4:$M$554,12,FALSE)</f>
        <v>Intermedio</v>
      </c>
      <c r="K419" s="71"/>
      <c r="L419" s="52" t="str">
        <f>VLOOKUP(B419,'B.D. (Ocultar)'!$B$4:$N$584,13,FALSE)</f>
        <v>SI</v>
      </c>
      <c r="M419" s="67" t="s">
        <v>16</v>
      </c>
      <c r="N419" s="54"/>
    </row>
    <row r="420" spans="1:14" ht="14.4">
      <c r="A420" s="46">
        <v>417</v>
      </c>
      <c r="B420" s="60" t="s">
        <v>321</v>
      </c>
      <c r="C420" s="48" t="str">
        <f>VLOOKUP('Cursos Actuales'!$B420,'B.D. (Ocultar)'!$B$4:$M$554,4,FALSE)</f>
        <v>Wilton Torvisco</v>
      </c>
      <c r="D420" s="48" t="str">
        <f>VLOOKUP('Cursos Actuales'!$B420,'B.D. (Ocultar)'!$B$4:$M$554,6,FALSE)</f>
        <v>Desarrollo Personal</v>
      </c>
      <c r="E420" s="48" t="str">
        <f>VLOOKUP('Cursos Actuales'!$B420,'B.D. (Ocultar)'!$B$4:$M$554,7,FALSE)</f>
        <v>Bienestar</v>
      </c>
      <c r="F420" s="48">
        <f>VLOOKUP('Cursos Actuales'!$B420,'B.D. (Ocultar)'!$B$4:$M$554,11,FALSE)</f>
        <v>2022</v>
      </c>
      <c r="G420" s="49" t="str">
        <f>VLOOKUP('Cursos Actuales'!$B420,'B.D. (Ocultar)'!$B$4:$M$888,10,FALSE)</f>
        <v>Sí</v>
      </c>
      <c r="H420" s="49" t="str">
        <f>VLOOKUP('Cursos Actuales'!$B420,'B.D. (Ocultar)'!$B$4:$M$554,9,FALSE)</f>
        <v>1hr 2min</v>
      </c>
      <c r="I420" s="50">
        <v>4.3055555555555555E-2</v>
      </c>
      <c r="J420" s="49" t="str">
        <f>VLOOKUP('Cursos Actuales'!$B420,'B.D. (Ocultar)'!$B$4:$M$554,12,FALSE)</f>
        <v>Intermedio</v>
      </c>
      <c r="K420" s="71"/>
      <c r="L420" s="52" t="str">
        <f>VLOOKUP(B420,'B.D. (Ocultar)'!$B$4:$N$584,13,FALSE)</f>
        <v>SI</v>
      </c>
      <c r="M420" s="67" t="s">
        <v>16</v>
      </c>
      <c r="N420" s="54"/>
    </row>
    <row r="421" spans="1:14" ht="14.4">
      <c r="A421" s="46">
        <v>418</v>
      </c>
      <c r="B421" s="60" t="s">
        <v>324</v>
      </c>
      <c r="C421" s="48" t="str">
        <f>VLOOKUP('Cursos Actuales'!$B421,'B.D. (Ocultar)'!$B$4:$M$554,4,FALSE)</f>
        <v>Luis Alarcon</v>
      </c>
      <c r="D421" s="48" t="str">
        <f>VLOOKUP('Cursos Actuales'!$B421,'B.D. (Ocultar)'!$B$4:$M$554,6,FALSE)</f>
        <v>Diseño y Creatividad</v>
      </c>
      <c r="E421" s="48" t="str">
        <f>VLOOKUP('Cursos Actuales'!$B421,'B.D. (Ocultar)'!$B$4:$M$554,7,FALSE)</f>
        <v>Diseño y creatividad</v>
      </c>
      <c r="F421" s="48">
        <f>VLOOKUP('Cursos Actuales'!$B421,'B.D. (Ocultar)'!$B$4:$M$554,11,FALSE)</f>
        <v>2022</v>
      </c>
      <c r="G421" s="49" t="str">
        <f>VLOOKUP('Cursos Actuales'!$B421,'B.D. (Ocultar)'!$B$4:$M$888,10,FALSE)</f>
        <v>Sí</v>
      </c>
      <c r="H421" s="49" t="str">
        <f>VLOOKUP('Cursos Actuales'!$B421,'B.D. (Ocultar)'!$B$4:$M$554,9,FALSE)</f>
        <v>2hr 41min</v>
      </c>
      <c r="I421" s="50">
        <v>0.11180555555555556</v>
      </c>
      <c r="J421" s="49" t="str">
        <f>VLOOKUP('Cursos Actuales'!$B421,'B.D. (Ocultar)'!$B$4:$M$554,12,FALSE)</f>
        <v>Avanzado</v>
      </c>
      <c r="K421" s="71"/>
      <c r="L421" s="52" t="str">
        <f>VLOOKUP(B421,'B.D. (Ocultar)'!$B$4:$N$584,13,FALSE)</f>
        <v>SI</v>
      </c>
      <c r="M421" s="67" t="s">
        <v>16</v>
      </c>
      <c r="N421" s="61"/>
    </row>
    <row r="422" spans="1:14" ht="14.4">
      <c r="A422" s="46">
        <v>419</v>
      </c>
      <c r="B422" s="60" t="s">
        <v>327</v>
      </c>
      <c r="C422" s="48" t="str">
        <f>VLOOKUP('Cursos Actuales'!$B422,'B.D. (Ocultar)'!$B$4:$M$554,4,FALSE)</f>
        <v>Luis Alarcon</v>
      </c>
      <c r="D422" s="48" t="str">
        <f>VLOOKUP('Cursos Actuales'!$B422,'B.D. (Ocultar)'!$B$4:$M$554,6,FALSE)</f>
        <v>Diseño y Creatividad</v>
      </c>
      <c r="E422" s="48" t="str">
        <f>VLOOKUP('Cursos Actuales'!$B422,'B.D. (Ocultar)'!$B$4:$M$554,7,FALSE)</f>
        <v>Diseño y creatividad</v>
      </c>
      <c r="F422" s="48">
        <f>VLOOKUP('Cursos Actuales'!$B422,'B.D. (Ocultar)'!$B$4:$M$554,11,FALSE)</f>
        <v>2022</v>
      </c>
      <c r="G422" s="49" t="str">
        <f>VLOOKUP('Cursos Actuales'!$B422,'B.D. (Ocultar)'!$B$4:$M$888,10,FALSE)</f>
        <v>Sí</v>
      </c>
      <c r="H422" s="49" t="str">
        <f>VLOOKUP('Cursos Actuales'!$B422,'B.D. (Ocultar)'!$B$4:$M$554,9,FALSE)</f>
        <v>2hr 43min</v>
      </c>
      <c r="I422" s="50">
        <v>0.11319444444444444</v>
      </c>
      <c r="J422" s="49" t="str">
        <f>VLOOKUP('Cursos Actuales'!$B422,'B.D. (Ocultar)'!$B$4:$M$554,12,FALSE)</f>
        <v>Intermedio</v>
      </c>
      <c r="K422" s="71"/>
      <c r="L422" s="52" t="str">
        <f>VLOOKUP(B422,'B.D. (Ocultar)'!$B$4:$N$584,13,FALSE)</f>
        <v>SI</v>
      </c>
      <c r="M422" s="67" t="s">
        <v>16</v>
      </c>
      <c r="N422" s="61"/>
    </row>
    <row r="423" spans="1:14" ht="14.4">
      <c r="A423" s="46">
        <v>420</v>
      </c>
      <c r="B423" s="60" t="s">
        <v>329</v>
      </c>
      <c r="C423" s="48" t="str">
        <f>VLOOKUP('Cursos Actuales'!$B423,'B.D. (Ocultar)'!$B$4:$M$554,4,FALSE)</f>
        <v>Víctor Salazar Bell-Taylor</v>
      </c>
      <c r="D423" s="48" t="str">
        <f>VLOOKUP('Cursos Actuales'!$B423,'B.D. (Ocultar)'!$B$4:$M$554,6,FALSE)</f>
        <v>Negocios</v>
      </c>
      <c r="E423" s="48" t="str">
        <f>VLOOKUP('Cursos Actuales'!$B423,'B.D. (Ocultar)'!$B$4:$M$554,7,FALSE)</f>
        <v>Emprendimiento</v>
      </c>
      <c r="F423" s="48">
        <f>VLOOKUP('Cursos Actuales'!$B423,'B.D. (Ocultar)'!$B$4:$M$554,11,FALSE)</f>
        <v>2022</v>
      </c>
      <c r="G423" s="49" t="str">
        <f>VLOOKUP('Cursos Actuales'!$B423,'B.D. (Ocultar)'!$B$4:$M$888,10,FALSE)</f>
        <v>Sí</v>
      </c>
      <c r="H423" s="49" t="str">
        <f>VLOOKUP('Cursos Actuales'!$B423,'B.D. (Ocultar)'!$B$4:$M$554,9,FALSE)</f>
        <v>2hr 48min</v>
      </c>
      <c r="I423" s="50">
        <v>0.11666666666666667</v>
      </c>
      <c r="J423" s="49" t="str">
        <f>VLOOKUP('Cursos Actuales'!$B423,'B.D. (Ocultar)'!$B$4:$M$554,12,FALSE)</f>
        <v>Intermedio</v>
      </c>
      <c r="K423" s="71"/>
      <c r="L423" s="52" t="str">
        <f>VLOOKUP(B423,'B.D. (Ocultar)'!$B$4:$N$584,13,FALSE)</f>
        <v>SI</v>
      </c>
      <c r="M423" s="67" t="s">
        <v>16</v>
      </c>
      <c r="N423" s="54"/>
    </row>
    <row r="424" spans="1:14" ht="14.4">
      <c r="A424" s="46">
        <v>421</v>
      </c>
      <c r="B424" s="60" t="s">
        <v>335</v>
      </c>
      <c r="C424" s="48" t="str">
        <f>VLOOKUP('Cursos Actuales'!$B424,'B.D. (Ocultar)'!$B$4:$M$554,4,FALSE)</f>
        <v>Miguel Torres</v>
      </c>
      <c r="D424" s="48" t="str">
        <f>VLOOKUP('Cursos Actuales'!$B424,'B.D. (Ocultar)'!$B$4:$M$554,6,FALSE)</f>
        <v>Marketing</v>
      </c>
      <c r="E424" s="48" t="str">
        <f>VLOOKUP('Cursos Actuales'!$B424,'B.D. (Ocultar)'!$B$4:$M$554,7,FALSE)</f>
        <v>Marketing Digital</v>
      </c>
      <c r="F424" s="48">
        <f>VLOOKUP('Cursos Actuales'!$B424,'B.D. (Ocultar)'!$B$4:$M$554,11,FALSE)</f>
        <v>2022</v>
      </c>
      <c r="G424" s="49" t="str">
        <f>VLOOKUP('Cursos Actuales'!$B424,'B.D. (Ocultar)'!$B$4:$M$888,10,FALSE)</f>
        <v>Sí</v>
      </c>
      <c r="H424" s="49" t="str">
        <f>VLOOKUP('Cursos Actuales'!$B424,'B.D. (Ocultar)'!$B$4:$M$554,9,FALSE)</f>
        <v>2hr 18min</v>
      </c>
      <c r="I424" s="50">
        <v>9.583333333333334E-2</v>
      </c>
      <c r="J424" s="49" t="str">
        <f>VLOOKUP('Cursos Actuales'!$B424,'B.D. (Ocultar)'!$B$4:$M$554,12,FALSE)</f>
        <v>Intermedio - Avanzado</v>
      </c>
      <c r="K424" s="71"/>
      <c r="L424" s="52" t="str">
        <f>VLOOKUP(B424,'B.D. (Ocultar)'!$B$4:$N$584,13,FALSE)</f>
        <v>SI</v>
      </c>
      <c r="M424" s="67" t="s">
        <v>16</v>
      </c>
      <c r="N424" s="61"/>
    </row>
    <row r="425" spans="1:14" ht="14.4">
      <c r="A425" s="46">
        <v>422</v>
      </c>
      <c r="B425" s="60" t="s">
        <v>338</v>
      </c>
      <c r="C425" s="48" t="str">
        <f>VLOOKUP('Cursos Actuales'!$B425,'B.D. (Ocultar)'!$B$4:$M$554,4,FALSE)</f>
        <v>Ornella Paz</v>
      </c>
      <c r="D425" s="48" t="str">
        <f>VLOOKUP('Cursos Actuales'!$B425,'B.D. (Ocultar)'!$B$4:$M$554,6,FALSE)</f>
        <v>Sostenibilidad</v>
      </c>
      <c r="E425" s="48" t="str">
        <f>VLOOKUP('Cursos Actuales'!$B425,'B.D. (Ocultar)'!$B$4:$M$554,7,FALSE)</f>
        <v>Sostenibilidad</v>
      </c>
      <c r="F425" s="48">
        <f>VLOOKUP('Cursos Actuales'!$B425,'B.D. (Ocultar)'!$B$4:$M$554,11,FALSE)</f>
        <v>2022</v>
      </c>
      <c r="G425" s="49" t="str">
        <f>VLOOKUP('Cursos Actuales'!$B425,'B.D. (Ocultar)'!$B$4:$M$888,10,FALSE)</f>
        <v>Sí</v>
      </c>
      <c r="H425" s="49" t="str">
        <f>VLOOKUP('Cursos Actuales'!$B425,'B.D. (Ocultar)'!$B$4:$M$554,9,FALSE)</f>
        <v>1hr 25min</v>
      </c>
      <c r="I425" s="50">
        <v>5.9027777777777776E-2</v>
      </c>
      <c r="J425" s="49" t="str">
        <f>VLOOKUP('Cursos Actuales'!$B425,'B.D. (Ocultar)'!$B$4:$M$554,12,FALSE)</f>
        <v>Avanzado</v>
      </c>
      <c r="K425" s="71"/>
      <c r="L425" s="52" t="str">
        <f>VLOOKUP(B425,'B.D. (Ocultar)'!$B$4:$N$584,13,FALSE)</f>
        <v>SI</v>
      </c>
      <c r="M425" s="67" t="s">
        <v>16</v>
      </c>
      <c r="N425" s="61"/>
    </row>
    <row r="426" spans="1:14" ht="14.4">
      <c r="A426" s="46">
        <v>423</v>
      </c>
      <c r="B426" s="60" t="s">
        <v>341</v>
      </c>
      <c r="C426" s="48" t="str">
        <f>VLOOKUP('Cursos Actuales'!$B426,'B.D. (Ocultar)'!$B$4:$M$554,4,FALSE)</f>
        <v>Cynthia Mejía</v>
      </c>
      <c r="D426" s="48" t="str">
        <f>VLOOKUP('Cursos Actuales'!$B426,'B.D. (Ocultar)'!$B$4:$M$554,6,FALSE)</f>
        <v>Recursos humanos</v>
      </c>
      <c r="E426" s="48" t="str">
        <f>VLOOKUP('Cursos Actuales'!$B426,'B.D. (Ocultar)'!$B$4:$M$554,7,FALSE)</f>
        <v>RRHH Soft</v>
      </c>
      <c r="F426" s="48">
        <f>VLOOKUP('Cursos Actuales'!$B426,'B.D. (Ocultar)'!$B$4:$M$554,11,FALSE)</f>
        <v>2022</v>
      </c>
      <c r="G426" s="49" t="str">
        <f>VLOOKUP('Cursos Actuales'!$B426,'B.D. (Ocultar)'!$B$4:$M$888,10,FALSE)</f>
        <v>Sí</v>
      </c>
      <c r="H426" s="49" t="str">
        <f>VLOOKUP('Cursos Actuales'!$B426,'B.D. (Ocultar)'!$B$4:$M$554,9,FALSE)</f>
        <v>1hr 13min</v>
      </c>
      <c r="I426" s="50">
        <v>5.0694444444444445E-2</v>
      </c>
      <c r="J426" s="49" t="str">
        <f>VLOOKUP('Cursos Actuales'!$B426,'B.D. (Ocultar)'!$B$4:$M$554,12,FALSE)</f>
        <v>Intermedio</v>
      </c>
      <c r="K426" s="71"/>
      <c r="L426" s="52" t="str">
        <f>VLOOKUP(B426,'B.D. (Ocultar)'!$B$4:$N$584,13,FALSE)</f>
        <v>SI</v>
      </c>
      <c r="M426" s="67" t="s">
        <v>16</v>
      </c>
      <c r="N426" s="54"/>
    </row>
    <row r="427" spans="1:14" ht="14.4">
      <c r="A427" s="46">
        <v>424</v>
      </c>
      <c r="B427" s="60" t="s">
        <v>343</v>
      </c>
      <c r="C427" s="48" t="str">
        <f>VLOOKUP('Cursos Actuales'!$B427,'B.D. (Ocultar)'!$B$4:$M$554,4,FALSE)</f>
        <v>Pipo Reiser</v>
      </c>
      <c r="D427" s="48" t="str">
        <f>VLOOKUP('Cursos Actuales'!$B427,'B.D. (Ocultar)'!$B$4:$M$554,6,FALSE)</f>
        <v>Sostenibilidad</v>
      </c>
      <c r="E427" s="48" t="str">
        <f>VLOOKUP('Cursos Actuales'!$B427,'B.D. (Ocultar)'!$B$4:$M$554,7,FALSE)</f>
        <v>Sostenibilidad</v>
      </c>
      <c r="F427" s="48">
        <f>VLOOKUP('Cursos Actuales'!$B427,'B.D. (Ocultar)'!$B$4:$M$554,11,FALSE)</f>
        <v>2022</v>
      </c>
      <c r="G427" s="49" t="str">
        <f>VLOOKUP('Cursos Actuales'!$B427,'B.D. (Ocultar)'!$B$4:$M$888,10,FALSE)</f>
        <v>Sí</v>
      </c>
      <c r="H427" s="49" t="str">
        <f>VLOOKUP('Cursos Actuales'!$B427,'B.D. (Ocultar)'!$B$4:$M$554,9,FALSE)</f>
        <v>1hr 19min</v>
      </c>
      <c r="I427" s="50">
        <v>5.486111111111111E-2</v>
      </c>
      <c r="J427" s="49" t="str">
        <f>VLOOKUP('Cursos Actuales'!$B427,'B.D. (Ocultar)'!$B$4:$M$554,12,FALSE)</f>
        <v>Avanzado</v>
      </c>
      <c r="K427" s="71"/>
      <c r="L427" s="52" t="str">
        <f>VLOOKUP(B427,'B.D. (Ocultar)'!$B$4:$N$584,13,FALSE)</f>
        <v>SI</v>
      </c>
      <c r="M427" s="67" t="s">
        <v>16</v>
      </c>
      <c r="N427" s="61"/>
    </row>
    <row r="428" spans="1:14" ht="14.4">
      <c r="A428" s="46">
        <v>425</v>
      </c>
      <c r="B428" s="60" t="s">
        <v>345</v>
      </c>
      <c r="C428" s="48" t="str">
        <f>VLOOKUP('Cursos Actuales'!$B428,'B.D. (Ocultar)'!$B$4:$M$554,4,FALSE)</f>
        <v>Fernando Torres</v>
      </c>
      <c r="D428" s="48" t="str">
        <f>VLOOKUP('Cursos Actuales'!$B428,'B.D. (Ocultar)'!$B$4:$M$554,6,FALSE)</f>
        <v>Negocios</v>
      </c>
      <c r="E428" s="48" t="str">
        <f>VLOOKUP('Cursos Actuales'!$B428,'B.D. (Ocultar)'!$B$4:$M$554,7,FALSE)</f>
        <v>Emprendimiento</v>
      </c>
      <c r="F428" s="48">
        <f>VLOOKUP('Cursos Actuales'!$B428,'B.D. (Ocultar)'!$B$4:$M$554,11,FALSE)</f>
        <v>2022</v>
      </c>
      <c r="G428" s="49" t="str">
        <f>VLOOKUP('Cursos Actuales'!$B428,'B.D. (Ocultar)'!$B$4:$M$888,10,FALSE)</f>
        <v>Sí</v>
      </c>
      <c r="H428" s="49" t="str">
        <f>VLOOKUP('Cursos Actuales'!$B428,'B.D. (Ocultar)'!$B$4:$M$554,9,FALSE)</f>
        <v>1hr 8min</v>
      </c>
      <c r="I428" s="50">
        <v>4.7222222222222221E-2</v>
      </c>
      <c r="J428" s="49" t="str">
        <f>VLOOKUP('Cursos Actuales'!$B428,'B.D. (Ocultar)'!$B$4:$M$554,12,FALSE)</f>
        <v>Intermedio</v>
      </c>
      <c r="K428" s="71"/>
      <c r="L428" s="52" t="str">
        <f>VLOOKUP(B428,'B.D. (Ocultar)'!$B$4:$N$584,13,FALSE)</f>
        <v>SI</v>
      </c>
      <c r="M428" s="67" t="s">
        <v>16</v>
      </c>
      <c r="N428" s="54"/>
    </row>
    <row r="429" spans="1:14" ht="14.4">
      <c r="A429" s="46">
        <v>426</v>
      </c>
      <c r="B429" s="60" t="s">
        <v>348</v>
      </c>
      <c r="C429" s="48" t="str">
        <f>VLOOKUP('Cursos Actuales'!$B429,'B.D. (Ocultar)'!$B$4:$M$554,4,FALSE)</f>
        <v>Melissa Nole</v>
      </c>
      <c r="D429" s="48" t="str">
        <f>VLOOKUP('Cursos Actuales'!$B429,'B.D. (Ocultar)'!$B$4:$M$554,6,FALSE)</f>
        <v>Tecnologia y Digital</v>
      </c>
      <c r="E429" s="48" t="str">
        <f>VLOOKUP('Cursos Actuales'!$B429,'B.D. (Ocultar)'!$B$4:$M$554,7,FALSE)</f>
        <v>Tecnología y Digital</v>
      </c>
      <c r="F429" s="48">
        <f>VLOOKUP('Cursos Actuales'!$B429,'B.D. (Ocultar)'!$B$4:$M$554,11,FALSE)</f>
        <v>2022</v>
      </c>
      <c r="G429" s="49" t="str">
        <f>VLOOKUP('Cursos Actuales'!$B429,'B.D. (Ocultar)'!$B$4:$M$888,10,FALSE)</f>
        <v>Sí</v>
      </c>
      <c r="H429" s="49" t="str">
        <f>VLOOKUP('Cursos Actuales'!$B429,'B.D. (Ocultar)'!$B$4:$M$554,9,FALSE)</f>
        <v>1hr 23min</v>
      </c>
      <c r="I429" s="50">
        <v>5.7638888888888892E-2</v>
      </c>
      <c r="J429" s="49" t="str">
        <f>VLOOKUP('Cursos Actuales'!$B429,'B.D. (Ocultar)'!$B$4:$M$554,12,FALSE)</f>
        <v>Intermedio</v>
      </c>
      <c r="K429" s="71"/>
      <c r="L429" s="52" t="str">
        <f>VLOOKUP(B429,'B.D. (Ocultar)'!$B$4:$N$584,13,FALSE)</f>
        <v>SI</v>
      </c>
      <c r="M429" s="67" t="s">
        <v>16</v>
      </c>
      <c r="N429" s="54"/>
    </row>
    <row r="430" spans="1:14" ht="14.4">
      <c r="A430" s="46">
        <v>427</v>
      </c>
      <c r="B430" s="60" t="s">
        <v>350</v>
      </c>
      <c r="C430" s="48" t="str">
        <f>VLOOKUP('Cursos Actuales'!$B430,'B.D. (Ocultar)'!$B$4:$M$554,4,FALSE)</f>
        <v>Hector Dorregaray</v>
      </c>
      <c r="D430" s="48" t="str">
        <f>VLOOKUP('Cursos Actuales'!$B430,'B.D. (Ocultar)'!$B$4:$M$554,6,FALSE)</f>
        <v>Marketing</v>
      </c>
      <c r="E430" s="48" t="str">
        <f>VLOOKUP('Cursos Actuales'!$B430,'B.D. (Ocultar)'!$B$4:$M$554,7,FALSE)</f>
        <v>Marketing Digital</v>
      </c>
      <c r="F430" s="48">
        <f>VLOOKUP('Cursos Actuales'!$B430,'B.D. (Ocultar)'!$B$4:$M$554,11,FALSE)</f>
        <v>2022</v>
      </c>
      <c r="G430" s="49" t="str">
        <f>VLOOKUP('Cursos Actuales'!$B430,'B.D. (Ocultar)'!$B$4:$M$888,10,FALSE)</f>
        <v>Sí</v>
      </c>
      <c r="H430" s="49" t="str">
        <f>VLOOKUP('Cursos Actuales'!$B430,'B.D. (Ocultar)'!$B$4:$M$554,9,FALSE)</f>
        <v>1hr 40min</v>
      </c>
      <c r="I430" s="50">
        <v>6.9444444444444448E-2</v>
      </c>
      <c r="J430" s="49" t="str">
        <f>VLOOKUP('Cursos Actuales'!$B430,'B.D. (Ocultar)'!$B$4:$M$554,12,FALSE)</f>
        <v>Básico - Intermedio</v>
      </c>
      <c r="K430" s="71"/>
      <c r="L430" s="52" t="str">
        <f>VLOOKUP(B430,'B.D. (Ocultar)'!$B$4:$N$584,13,FALSE)</f>
        <v>SI</v>
      </c>
      <c r="M430" s="67" t="s">
        <v>16</v>
      </c>
      <c r="N430" s="61"/>
    </row>
    <row r="431" spans="1:14" ht="14.4">
      <c r="A431" s="46">
        <v>428</v>
      </c>
      <c r="B431" s="60" t="s">
        <v>353</v>
      </c>
      <c r="C431" s="48" t="str">
        <f>VLOOKUP('Cursos Actuales'!$B431,'B.D. (Ocultar)'!$B$4:$M$554,4,FALSE)</f>
        <v>Alonso Castillo</v>
      </c>
      <c r="D431" s="48" t="str">
        <f>VLOOKUP('Cursos Actuales'!$B431,'B.D. (Ocultar)'!$B$4:$M$554,6,FALSE)</f>
        <v>Tecnologia y Digital</v>
      </c>
      <c r="E431" s="48" t="str">
        <f>VLOOKUP('Cursos Actuales'!$B431,'B.D. (Ocultar)'!$B$4:$M$554,7,FALSE)</f>
        <v>Tecnología y Digital</v>
      </c>
      <c r="F431" s="48">
        <f>VLOOKUP('Cursos Actuales'!$B431,'B.D. (Ocultar)'!$B$4:$M$554,11,FALSE)</f>
        <v>2022</v>
      </c>
      <c r="G431" s="49" t="str">
        <f>VLOOKUP('Cursos Actuales'!$B431,'B.D. (Ocultar)'!$B$4:$M$888,10,FALSE)</f>
        <v>Sí</v>
      </c>
      <c r="H431" s="49" t="str">
        <f>VLOOKUP('Cursos Actuales'!$B431,'B.D. (Ocultar)'!$B$4:$M$554,9,FALSE)</f>
        <v>1hr 8min</v>
      </c>
      <c r="I431" s="50">
        <v>4.7222222222222221E-2</v>
      </c>
      <c r="J431" s="49" t="str">
        <f>VLOOKUP('Cursos Actuales'!$B431,'B.D. (Ocultar)'!$B$4:$M$554,12,FALSE)</f>
        <v>Intermedio</v>
      </c>
      <c r="K431" s="71"/>
      <c r="L431" s="52" t="str">
        <f>VLOOKUP(B431,'B.D. (Ocultar)'!$B$4:$N$584,13,FALSE)</f>
        <v>SI</v>
      </c>
      <c r="M431" s="67" t="s">
        <v>16</v>
      </c>
      <c r="N431" s="54"/>
    </row>
    <row r="432" spans="1:14" ht="14.4">
      <c r="A432" s="46">
        <v>429</v>
      </c>
      <c r="B432" s="60" t="s">
        <v>355</v>
      </c>
      <c r="C432" s="48" t="str">
        <f>VLOOKUP('Cursos Actuales'!$B432,'B.D. (Ocultar)'!$B$4:$M$554,4,FALSE)</f>
        <v>Luis Miguel Pazos</v>
      </c>
      <c r="D432" s="48" t="str">
        <f>VLOOKUP('Cursos Actuales'!$B432,'B.D. (Ocultar)'!$B$4:$M$554,6,FALSE)</f>
        <v>Negocios</v>
      </c>
      <c r="E432" s="48" t="str">
        <f>VLOOKUP('Cursos Actuales'!$B432,'B.D. (Ocultar)'!$B$4:$M$554,7,FALSE)</f>
        <v>Emprendimiento</v>
      </c>
      <c r="F432" s="48">
        <f>VLOOKUP('Cursos Actuales'!$B432,'B.D. (Ocultar)'!$B$4:$M$554,11,FALSE)</f>
        <v>2022</v>
      </c>
      <c r="G432" s="49" t="str">
        <f>VLOOKUP('Cursos Actuales'!$B432,'B.D. (Ocultar)'!$B$4:$M$888,10,FALSE)</f>
        <v>Sí</v>
      </c>
      <c r="H432" s="49" t="str">
        <f>VLOOKUP('Cursos Actuales'!$B432,'B.D. (Ocultar)'!$B$4:$M$554,9,FALSE)</f>
        <v>1hr 40min</v>
      </c>
      <c r="I432" s="50">
        <v>6.9444444444444448E-2</v>
      </c>
      <c r="J432" s="49" t="str">
        <f>VLOOKUP('Cursos Actuales'!$B432,'B.D. (Ocultar)'!$B$4:$M$554,12,FALSE)</f>
        <v>Intermedio</v>
      </c>
      <c r="K432" s="71"/>
      <c r="L432" s="52" t="str">
        <f>VLOOKUP(B432,'B.D. (Ocultar)'!$B$4:$N$584,13,FALSE)</f>
        <v>SI</v>
      </c>
      <c r="M432" s="67" t="s">
        <v>16</v>
      </c>
      <c r="N432" s="54"/>
    </row>
    <row r="433" spans="1:14" ht="14.4">
      <c r="A433" s="46">
        <v>430</v>
      </c>
      <c r="B433" s="60" t="s">
        <v>357</v>
      </c>
      <c r="C433" s="48" t="str">
        <f>VLOOKUP('Cursos Actuales'!$B433,'B.D. (Ocultar)'!$B$4:$M$554,4,FALSE)</f>
        <v>Laura Lozano</v>
      </c>
      <c r="D433" s="48" t="str">
        <f>VLOOKUP('Cursos Actuales'!$B433,'B.D. (Ocultar)'!$B$4:$M$554,6,FALSE)</f>
        <v>Recursos humanos</v>
      </c>
      <c r="E433" s="48" t="str">
        <f>VLOOKUP('Cursos Actuales'!$B433,'B.D. (Ocultar)'!$B$4:$M$554,7,FALSE)</f>
        <v>RRHH Hard</v>
      </c>
      <c r="F433" s="48">
        <f>VLOOKUP('Cursos Actuales'!$B433,'B.D. (Ocultar)'!$B$4:$M$554,11,FALSE)</f>
        <v>2022</v>
      </c>
      <c r="G433" s="49" t="str">
        <f>VLOOKUP('Cursos Actuales'!$B433,'B.D. (Ocultar)'!$B$4:$M$888,10,FALSE)</f>
        <v>Sí</v>
      </c>
      <c r="H433" s="49" t="str">
        <f>VLOOKUP('Cursos Actuales'!$B433,'B.D. (Ocultar)'!$B$4:$M$554,9,FALSE)</f>
        <v>1hr 18min</v>
      </c>
      <c r="I433" s="50">
        <v>5.4166666666666669E-2</v>
      </c>
      <c r="J433" s="49" t="str">
        <f>VLOOKUP('Cursos Actuales'!$B433,'B.D. (Ocultar)'!$B$4:$M$554,12,FALSE)</f>
        <v>Intermedio</v>
      </c>
      <c r="K433" s="71"/>
      <c r="L433" s="52" t="str">
        <f>VLOOKUP(B433,'B.D. (Ocultar)'!$B$4:$N$584,13,FALSE)</f>
        <v>SI</v>
      </c>
      <c r="M433" s="67" t="s">
        <v>16</v>
      </c>
      <c r="N433" s="54"/>
    </row>
    <row r="434" spans="1:14" ht="14.4">
      <c r="A434" s="46">
        <v>431</v>
      </c>
      <c r="B434" s="60" t="s">
        <v>360</v>
      </c>
      <c r="C434" s="48" t="str">
        <f>VLOOKUP('Cursos Actuales'!$B434,'B.D. (Ocultar)'!$B$4:$M$554,4,FALSE)</f>
        <v>Juan Francisco Gómez de la Torre</v>
      </c>
      <c r="D434" s="48" t="str">
        <f>VLOOKUP('Cursos Actuales'!$B434,'B.D. (Ocultar)'!$B$4:$M$554,6,FALSE)</f>
        <v>Recursos humanos</v>
      </c>
      <c r="E434" s="48" t="str">
        <f>VLOOKUP('Cursos Actuales'!$B434,'B.D. (Ocultar)'!$B$4:$M$554,7,FALSE)</f>
        <v>RRHH Soft</v>
      </c>
      <c r="F434" s="48">
        <f>VLOOKUP('Cursos Actuales'!$B434,'B.D. (Ocultar)'!$B$4:$M$554,11,FALSE)</f>
        <v>2022</v>
      </c>
      <c r="G434" s="49" t="str">
        <f>VLOOKUP('Cursos Actuales'!$B434,'B.D. (Ocultar)'!$B$4:$M$888,10,FALSE)</f>
        <v>Sí</v>
      </c>
      <c r="H434" s="49" t="str">
        <f>VLOOKUP('Cursos Actuales'!$B434,'B.D. (Ocultar)'!$B$4:$M$554,9,FALSE)</f>
        <v>1hr 43min</v>
      </c>
      <c r="I434" s="50">
        <v>7.1527777777777773E-2</v>
      </c>
      <c r="J434" s="49" t="str">
        <f>VLOOKUP('Cursos Actuales'!$B434,'B.D. (Ocultar)'!$B$4:$M$554,12,FALSE)</f>
        <v>Intermedio</v>
      </c>
      <c r="K434" s="71"/>
      <c r="L434" s="52" t="str">
        <f>VLOOKUP(B434,'B.D. (Ocultar)'!$B$4:$N$584,13,FALSE)</f>
        <v>SI</v>
      </c>
      <c r="M434" s="67" t="s">
        <v>16</v>
      </c>
      <c r="N434" s="54"/>
    </row>
    <row r="435" spans="1:14" ht="14.4">
      <c r="A435" s="46">
        <v>432</v>
      </c>
      <c r="B435" s="60" t="s">
        <v>363</v>
      </c>
      <c r="C435" s="48" t="str">
        <f>VLOOKUP('Cursos Actuales'!$B435,'B.D. (Ocultar)'!$B$4:$M$554,4,FALSE)</f>
        <v>Andrés Williams</v>
      </c>
      <c r="D435" s="48" t="str">
        <f>VLOOKUP('Cursos Actuales'!$B435,'B.D. (Ocultar)'!$B$4:$M$554,6,FALSE)</f>
        <v>Sostenibilidad</v>
      </c>
      <c r="E435" s="48" t="str">
        <f>VLOOKUP('Cursos Actuales'!$B435,'B.D. (Ocultar)'!$B$4:$M$554,7,FALSE)</f>
        <v>Sostenibilidad</v>
      </c>
      <c r="F435" s="48">
        <f>VLOOKUP('Cursos Actuales'!$B435,'B.D. (Ocultar)'!$B$4:$M$554,11,FALSE)</f>
        <v>2022</v>
      </c>
      <c r="G435" s="49" t="str">
        <f>VLOOKUP('Cursos Actuales'!$B435,'B.D. (Ocultar)'!$B$4:$M$888,10,FALSE)</f>
        <v>Sí</v>
      </c>
      <c r="H435" s="49" t="str">
        <f>VLOOKUP('Cursos Actuales'!$B435,'B.D. (Ocultar)'!$B$4:$M$554,9,FALSE)</f>
        <v>1hr 14min</v>
      </c>
      <c r="I435" s="50">
        <v>5.1388888888888887E-2</v>
      </c>
      <c r="J435" s="49" t="str">
        <f>VLOOKUP('Cursos Actuales'!$B435,'B.D. (Ocultar)'!$B$4:$M$554,12,FALSE)</f>
        <v>Intermedio</v>
      </c>
      <c r="K435" s="71"/>
      <c r="L435" s="52" t="str">
        <f>VLOOKUP(B435,'B.D. (Ocultar)'!$B$4:$N$584,13,FALSE)</f>
        <v>SI</v>
      </c>
      <c r="M435" s="67" t="s">
        <v>16</v>
      </c>
      <c r="N435" s="61"/>
    </row>
    <row r="436" spans="1:14" ht="14.4">
      <c r="A436" s="46">
        <v>433</v>
      </c>
      <c r="B436" s="60" t="s">
        <v>279</v>
      </c>
      <c r="C436" s="48" t="str">
        <f>VLOOKUP('Cursos Actuales'!$B436,'B.D. (Ocultar)'!$B$4:$M$554,4,FALSE)</f>
        <v>Lizeth Cárdenas</v>
      </c>
      <c r="D436" s="48" t="str">
        <f>VLOOKUP('Cursos Actuales'!$B436,'B.D. (Ocultar)'!$B$4:$M$554,6,FALSE)</f>
        <v>Negocios</v>
      </c>
      <c r="E436" s="48" t="str">
        <f>VLOOKUP('Cursos Actuales'!$B436,'B.D. (Ocultar)'!$B$4:$M$554,7,FALSE)</f>
        <v>Gestión Comercial</v>
      </c>
      <c r="F436" s="48">
        <f>VLOOKUP('Cursos Actuales'!$B436,'B.D. (Ocultar)'!$B$4:$M$554,11,FALSE)</f>
        <v>2022</v>
      </c>
      <c r="G436" s="49" t="str">
        <f>VLOOKUP('Cursos Actuales'!$B436,'B.D. (Ocultar)'!$B$4:$M$888,10,FALSE)</f>
        <v>Sí</v>
      </c>
      <c r="H436" s="49" t="str">
        <f>VLOOKUP('Cursos Actuales'!$B436,'B.D. (Ocultar)'!$B$4:$M$554,9,FALSE)</f>
        <v>1 hr 37 min</v>
      </c>
      <c r="I436" s="50">
        <v>6.7361111111111108E-2</v>
      </c>
      <c r="J436" s="49" t="str">
        <f>VLOOKUP('Cursos Actuales'!$B436,'B.D. (Ocultar)'!$B$4:$M$554,12,FALSE)</f>
        <v>Básico - Intermedio</v>
      </c>
      <c r="K436" s="73"/>
      <c r="L436" s="52" t="str">
        <f>VLOOKUP(B436,'B.D. (Ocultar)'!$B$4:$N$584,13,FALSE)</f>
        <v>SI</v>
      </c>
      <c r="M436" s="67" t="s">
        <v>16</v>
      </c>
      <c r="N436" s="61"/>
    </row>
    <row r="437" spans="1:14" ht="14.4">
      <c r="A437" s="46">
        <v>434</v>
      </c>
      <c r="B437" s="60" t="s">
        <v>283</v>
      </c>
      <c r="C437" s="48" t="str">
        <f>VLOOKUP('Cursos Actuales'!$B437,'B.D. (Ocultar)'!$B$4:$M$554,4,FALSE)</f>
        <v>Lautaro Tacari</v>
      </c>
      <c r="D437" s="48" t="str">
        <f>VLOOKUP('Cursos Actuales'!$B437,'B.D. (Ocultar)'!$B$4:$M$554,6,FALSE)</f>
        <v>Sostenibilidad</v>
      </c>
      <c r="E437" s="48" t="str">
        <f>VLOOKUP('Cursos Actuales'!$B437,'B.D. (Ocultar)'!$B$4:$M$554,7,FALSE)</f>
        <v>Sostenibilidad</v>
      </c>
      <c r="F437" s="48">
        <f>VLOOKUP('Cursos Actuales'!$B437,'B.D. (Ocultar)'!$B$4:$M$554,11,FALSE)</f>
        <v>2022</v>
      </c>
      <c r="G437" s="49" t="str">
        <f>VLOOKUP('Cursos Actuales'!$B437,'B.D. (Ocultar)'!$B$4:$M$888,10,FALSE)</f>
        <v>Sí</v>
      </c>
      <c r="H437" s="49" t="str">
        <f>VLOOKUP('Cursos Actuales'!$B437,'B.D. (Ocultar)'!$B$4:$M$554,9,FALSE)</f>
        <v>48min</v>
      </c>
      <c r="I437" s="50">
        <v>3.3333333333333333E-2</v>
      </c>
      <c r="J437" s="49" t="str">
        <f>VLOOKUP('Cursos Actuales'!$B437,'B.D. (Ocultar)'!$B$4:$M$554,12,FALSE)</f>
        <v>Intermedio - Avanzado</v>
      </c>
      <c r="K437" s="73"/>
      <c r="L437" s="52" t="str">
        <f>VLOOKUP(B437,'B.D. (Ocultar)'!$B$4:$N$584,13,FALSE)</f>
        <v>SI</v>
      </c>
      <c r="M437" s="67" t="s">
        <v>16</v>
      </c>
      <c r="N437" s="61"/>
    </row>
    <row r="438" spans="1:14" ht="14.4">
      <c r="A438" s="46">
        <v>435</v>
      </c>
      <c r="B438" s="60" t="s">
        <v>1674</v>
      </c>
      <c r="C438" s="48" t="str">
        <f>VLOOKUP('Cursos Actuales'!$B438,'B.D. (Ocultar)'!$B$4:$M$554,4,FALSE)</f>
        <v>Joseph Vargas</v>
      </c>
      <c r="D438" s="48" t="str">
        <f>VLOOKUP('Cursos Actuales'!$B438,'B.D. (Ocultar)'!$B$4:$M$554,6,FALSE)</f>
        <v>Marketing</v>
      </c>
      <c r="E438" s="48" t="str">
        <f>VLOOKUP('Cursos Actuales'!$B438,'B.D. (Ocultar)'!$B$4:$M$554,7,FALSE)</f>
        <v>Marketing Digital</v>
      </c>
      <c r="F438" s="48">
        <f>VLOOKUP('Cursos Actuales'!$B438,'B.D. (Ocultar)'!$B$4:$M$554,11,FALSE)</f>
        <v>2022</v>
      </c>
      <c r="G438" s="49" t="str">
        <f>VLOOKUP('Cursos Actuales'!$B438,'B.D. (Ocultar)'!$B$4:$M$888,10,FALSE)</f>
        <v>Sí</v>
      </c>
      <c r="H438" s="49" t="str">
        <f>VLOOKUP('Cursos Actuales'!$B438,'B.D. (Ocultar)'!$B$4:$M$554,9,FALSE)</f>
        <v>1hr 13min</v>
      </c>
      <c r="I438" s="50">
        <v>5.0694444444444445E-2</v>
      </c>
      <c r="J438" s="49" t="str">
        <f>VLOOKUP('Cursos Actuales'!$B438,'B.D. (Ocultar)'!$B$4:$M$554,12,FALSE)</f>
        <v>Intermedio</v>
      </c>
      <c r="K438" s="73"/>
      <c r="L438" s="52" t="str">
        <f>VLOOKUP(B438,'B.D. (Ocultar)'!$B$4:$N$584,13,FALSE)</f>
        <v>SI</v>
      </c>
      <c r="M438" s="67" t="s">
        <v>16</v>
      </c>
      <c r="N438" s="54"/>
    </row>
    <row r="439" spans="1:14" ht="14.4">
      <c r="A439" s="46">
        <v>436</v>
      </c>
      <c r="B439" s="60" t="s">
        <v>301</v>
      </c>
      <c r="C439" s="48" t="str">
        <f>VLOOKUP('Cursos Actuales'!$B439,'B.D. (Ocultar)'!$B$4:$M$554,4,FALSE)</f>
        <v>Giannina Salgado</v>
      </c>
      <c r="D439" s="48" t="str">
        <f>VLOOKUP('Cursos Actuales'!$B439,'B.D. (Ocultar)'!$B$4:$M$554,6,FALSE)</f>
        <v>Desarrollo Personal</v>
      </c>
      <c r="E439" s="48" t="str">
        <f>VLOOKUP('Cursos Actuales'!$B439,'B.D. (Ocultar)'!$B$4:$M$554,7,FALSE)</f>
        <v>Bienestar</v>
      </c>
      <c r="F439" s="48">
        <f>VLOOKUP('Cursos Actuales'!$B439,'B.D. (Ocultar)'!$B$4:$M$554,11,FALSE)</f>
        <v>2022</v>
      </c>
      <c r="G439" s="49" t="str">
        <f>VLOOKUP('Cursos Actuales'!$B439,'B.D. (Ocultar)'!$B$4:$M$888,10,FALSE)</f>
        <v>Sí</v>
      </c>
      <c r="H439" s="49" t="str">
        <f>VLOOKUP('Cursos Actuales'!$B439,'B.D. (Ocultar)'!$B$4:$M$554,9,FALSE)</f>
        <v>1hr 34min</v>
      </c>
      <c r="I439" s="50">
        <v>6.5277777777777782E-2</v>
      </c>
      <c r="J439" s="49" t="str">
        <f>VLOOKUP('Cursos Actuales'!$B439,'B.D. (Ocultar)'!$B$4:$M$554,12,FALSE)</f>
        <v>Intermedio</v>
      </c>
      <c r="K439" s="73"/>
      <c r="L439" s="52" t="str">
        <f>VLOOKUP(B439,'B.D. (Ocultar)'!$B$4:$N$584,13,FALSE)</f>
        <v>SI</v>
      </c>
      <c r="M439" s="67" t="s">
        <v>16</v>
      </c>
      <c r="N439" s="54"/>
    </row>
    <row r="440" spans="1:14" ht="14.4">
      <c r="A440" s="46">
        <v>437</v>
      </c>
      <c r="B440" s="60" t="s">
        <v>305</v>
      </c>
      <c r="C440" s="48" t="str">
        <f>VLOOKUP('Cursos Actuales'!$B440,'B.D. (Ocultar)'!$B$4:$M$554,4,FALSE)</f>
        <v>Enrique Custodio</v>
      </c>
      <c r="D440" s="48" t="str">
        <f>VLOOKUP('Cursos Actuales'!$B440,'B.D. (Ocultar)'!$B$4:$M$554,6,FALSE)</f>
        <v>Tecnologia y Digital</v>
      </c>
      <c r="E440" s="48" t="str">
        <f>VLOOKUP('Cursos Actuales'!$B440,'B.D. (Ocultar)'!$B$4:$M$554,7,FALSE)</f>
        <v>Desarrollo de Software</v>
      </c>
      <c r="F440" s="48">
        <f>VLOOKUP('Cursos Actuales'!$B440,'B.D. (Ocultar)'!$B$4:$M$554,11,FALSE)</f>
        <v>2022</v>
      </c>
      <c r="G440" s="49" t="str">
        <f>VLOOKUP('Cursos Actuales'!$B440,'B.D. (Ocultar)'!$B$4:$M$888,10,FALSE)</f>
        <v>Sí</v>
      </c>
      <c r="H440" s="49" t="str">
        <f>VLOOKUP('Cursos Actuales'!$B440,'B.D. (Ocultar)'!$B$4:$M$554,9,FALSE)</f>
        <v>2hr 36min</v>
      </c>
      <c r="I440" s="50">
        <v>0.10833333333333334</v>
      </c>
      <c r="J440" s="49" t="str">
        <f>VLOOKUP('Cursos Actuales'!$B440,'B.D. (Ocultar)'!$B$4:$M$554,12,FALSE)</f>
        <v>Intermedio</v>
      </c>
      <c r="K440" s="73"/>
      <c r="L440" s="52" t="str">
        <f>VLOOKUP(B440,'B.D. (Ocultar)'!$B$4:$N$584,13,FALSE)</f>
        <v>SI</v>
      </c>
      <c r="M440" s="67" t="s">
        <v>16</v>
      </c>
      <c r="N440" s="61"/>
    </row>
    <row r="441" spans="1:14" ht="14.4">
      <c r="A441" s="46">
        <v>438</v>
      </c>
      <c r="B441" s="60" t="s">
        <v>307</v>
      </c>
      <c r="C441" s="48" t="str">
        <f>VLOOKUP('Cursos Actuales'!$B441,'B.D. (Ocultar)'!$B$4:$M$554,4,FALSE)</f>
        <v>Julio Chirinos</v>
      </c>
      <c r="D441" s="48" t="str">
        <f>VLOOKUP('Cursos Actuales'!$B441,'B.D. (Ocultar)'!$B$4:$M$554,6,FALSE)</f>
        <v>Desarrollo Personal</v>
      </c>
      <c r="E441" s="48" t="str">
        <f>VLOOKUP('Cursos Actuales'!$B441,'B.D. (Ocultar)'!$B$4:$M$554,7,FALSE)</f>
        <v>Bienestar</v>
      </c>
      <c r="F441" s="48">
        <f>VLOOKUP('Cursos Actuales'!$B441,'B.D. (Ocultar)'!$B$4:$M$554,11,FALSE)</f>
        <v>2022</v>
      </c>
      <c r="G441" s="49" t="str">
        <f>VLOOKUP('Cursos Actuales'!$B441,'B.D. (Ocultar)'!$B$4:$M$888,10,FALSE)</f>
        <v>Sí</v>
      </c>
      <c r="H441" s="49" t="str">
        <f>VLOOKUP('Cursos Actuales'!$B441,'B.D. (Ocultar)'!$B$4:$M$554,9,FALSE)</f>
        <v>1hr 12min</v>
      </c>
      <c r="I441" s="50">
        <v>0.05</v>
      </c>
      <c r="J441" s="49" t="str">
        <f>VLOOKUP('Cursos Actuales'!$B441,'B.D. (Ocultar)'!$B$4:$M$554,12,FALSE)</f>
        <v>Intermedio</v>
      </c>
      <c r="K441" s="73"/>
      <c r="L441" s="52" t="str">
        <f>VLOOKUP(B441,'B.D. (Ocultar)'!$B$4:$N$584,13,FALSE)</f>
        <v>SI</v>
      </c>
      <c r="M441" s="67" t="s">
        <v>16</v>
      </c>
      <c r="N441" s="54"/>
    </row>
    <row r="442" spans="1:14" ht="14.4">
      <c r="A442" s="46">
        <v>439</v>
      </c>
      <c r="B442" s="60" t="s">
        <v>310</v>
      </c>
      <c r="C442" s="48" t="str">
        <f>VLOOKUP('Cursos Actuales'!$B442,'B.D. (Ocultar)'!$B$4:$M$554,4,FALSE)</f>
        <v>Carlos Escala</v>
      </c>
      <c r="D442" s="48" t="str">
        <f>VLOOKUP('Cursos Actuales'!$B442,'B.D. (Ocultar)'!$B$4:$M$554,6,FALSE)</f>
        <v>Negocios</v>
      </c>
      <c r="E442" s="48" t="str">
        <f>VLOOKUP('Cursos Actuales'!$B442,'B.D. (Ocultar)'!$B$4:$M$554,7,FALSE)</f>
        <v>Emprendimiento</v>
      </c>
      <c r="F442" s="48">
        <f>VLOOKUP('Cursos Actuales'!$B442,'B.D. (Ocultar)'!$B$4:$M$554,11,FALSE)</f>
        <v>2022</v>
      </c>
      <c r="G442" s="49" t="str">
        <f>VLOOKUP('Cursos Actuales'!$B442,'B.D. (Ocultar)'!$B$4:$M$888,10,FALSE)</f>
        <v>Sí</v>
      </c>
      <c r="H442" s="49" t="str">
        <f>VLOOKUP('Cursos Actuales'!$B442,'B.D. (Ocultar)'!$B$4:$M$554,9,FALSE)</f>
        <v>54min</v>
      </c>
      <c r="I442" s="50">
        <v>3.7499999999999999E-2</v>
      </c>
      <c r="J442" s="49" t="str">
        <f>VLOOKUP('Cursos Actuales'!$B442,'B.D. (Ocultar)'!$B$4:$M$554,12,FALSE)</f>
        <v>Intermedio</v>
      </c>
      <c r="K442" s="73"/>
      <c r="L442" s="52" t="str">
        <f>VLOOKUP(B442,'B.D. (Ocultar)'!$B$4:$N$584,13,FALSE)</f>
        <v>SI</v>
      </c>
      <c r="M442" s="67" t="s">
        <v>16</v>
      </c>
      <c r="N442" s="61"/>
    </row>
    <row r="443" spans="1:14" ht="14.4">
      <c r="A443" s="46">
        <v>440</v>
      </c>
      <c r="B443" s="60" t="s">
        <v>312</v>
      </c>
      <c r="C443" s="48" t="str">
        <f>VLOOKUP('Cursos Actuales'!$B443,'B.D. (Ocultar)'!$B$4:$M$554,4,FALSE)</f>
        <v>Cinthia Varela</v>
      </c>
      <c r="D443" s="48" t="str">
        <f>VLOOKUP('Cursos Actuales'!$B443,'B.D. (Ocultar)'!$B$4:$M$554,6,FALSE)</f>
        <v>Sostenibilidad</v>
      </c>
      <c r="E443" s="48" t="str">
        <f>VLOOKUP('Cursos Actuales'!$B443,'B.D. (Ocultar)'!$B$4:$M$554,7,FALSE)</f>
        <v>Sostenibilidad</v>
      </c>
      <c r="F443" s="48">
        <f>VLOOKUP('Cursos Actuales'!$B443,'B.D. (Ocultar)'!$B$4:$M$554,11,FALSE)</f>
        <v>2022</v>
      </c>
      <c r="G443" s="49" t="str">
        <f>VLOOKUP('Cursos Actuales'!$B443,'B.D. (Ocultar)'!$B$4:$M$888,10,FALSE)</f>
        <v>Sí</v>
      </c>
      <c r="H443" s="49" t="str">
        <f>VLOOKUP('Cursos Actuales'!$B443,'B.D. (Ocultar)'!$B$4:$M$554,9,FALSE)</f>
        <v>1hr 7min</v>
      </c>
      <c r="I443" s="50">
        <v>4.6527777777777779E-2</v>
      </c>
      <c r="J443" s="49" t="str">
        <f>VLOOKUP('Cursos Actuales'!$B443,'B.D. (Ocultar)'!$B$4:$M$554,12,FALSE)</f>
        <v>Intermedio</v>
      </c>
      <c r="K443" s="73"/>
      <c r="L443" s="52" t="str">
        <f>VLOOKUP(B443,'B.D. (Ocultar)'!$B$4:$N$584,13,FALSE)</f>
        <v>SI</v>
      </c>
      <c r="M443" s="67" t="s">
        <v>16</v>
      </c>
      <c r="N443" s="61"/>
    </row>
    <row r="444" spans="1:14" ht="14.4">
      <c r="A444" s="46">
        <v>441</v>
      </c>
      <c r="B444" s="60" t="s">
        <v>315</v>
      </c>
      <c r="C444" s="48" t="str">
        <f>VLOOKUP('Cursos Actuales'!$B444,'B.D. (Ocultar)'!$B$4:$M$554,4,FALSE)</f>
        <v>Melissa Garrido</v>
      </c>
      <c r="D444" s="48" t="str">
        <f>VLOOKUP('Cursos Actuales'!$B444,'B.D. (Ocultar)'!$B$4:$M$554,6,FALSE)</f>
        <v>Recursos humanos</v>
      </c>
      <c r="E444" s="48" t="str">
        <f>VLOOKUP('Cursos Actuales'!$B444,'B.D. (Ocultar)'!$B$4:$M$554,7,FALSE)</f>
        <v>RRHH Soft</v>
      </c>
      <c r="F444" s="48">
        <f>VLOOKUP('Cursos Actuales'!$B444,'B.D. (Ocultar)'!$B$4:$M$554,11,FALSE)</f>
        <v>2022</v>
      </c>
      <c r="G444" s="49" t="str">
        <f>VLOOKUP('Cursos Actuales'!$B444,'B.D. (Ocultar)'!$B$4:$M$888,10,FALSE)</f>
        <v>Sí</v>
      </c>
      <c r="H444" s="49" t="str">
        <f>VLOOKUP('Cursos Actuales'!$B444,'B.D. (Ocultar)'!$B$4:$M$554,9,FALSE)</f>
        <v>1h 51min</v>
      </c>
      <c r="I444" s="50">
        <v>7.7083333333333337E-2</v>
      </c>
      <c r="J444" s="49" t="str">
        <f>VLOOKUP('Cursos Actuales'!$B444,'B.D. (Ocultar)'!$B$4:$M$554,12,FALSE)</f>
        <v>Intermedio</v>
      </c>
      <c r="K444" s="73"/>
      <c r="L444" s="52" t="str">
        <f>VLOOKUP(B444,'B.D. (Ocultar)'!$B$4:$N$584,13,FALSE)</f>
        <v>SI</v>
      </c>
      <c r="M444" s="67" t="s">
        <v>16</v>
      </c>
      <c r="N444" s="54"/>
    </row>
    <row r="445" spans="1:14" ht="14.4">
      <c r="A445" s="46">
        <v>442</v>
      </c>
      <c r="B445" s="60" t="s">
        <v>318</v>
      </c>
      <c r="C445" s="48" t="str">
        <f>VLOOKUP('Cursos Actuales'!$B445,'B.D. (Ocultar)'!$B$4:$M$554,4,FALSE)</f>
        <v>Mike Nieva</v>
      </c>
      <c r="D445" s="48" t="str">
        <f>VLOOKUP('Cursos Actuales'!$B445,'B.D. (Ocultar)'!$B$4:$M$554,6,FALSE)</f>
        <v>Tecnologia y Digital</v>
      </c>
      <c r="E445" s="48" t="str">
        <f>VLOOKUP('Cursos Actuales'!$B445,'B.D. (Ocultar)'!$B$4:$M$554,7,FALSE)</f>
        <v>Tecnología y Digital</v>
      </c>
      <c r="F445" s="48">
        <f>VLOOKUP('Cursos Actuales'!$B445,'B.D. (Ocultar)'!$B$4:$M$554,11,FALSE)</f>
        <v>2022</v>
      </c>
      <c r="G445" s="49" t="str">
        <f>VLOOKUP('Cursos Actuales'!$B445,'B.D. (Ocultar)'!$B$4:$M$888,10,FALSE)</f>
        <v>Sí</v>
      </c>
      <c r="H445" s="49" t="str">
        <f>VLOOKUP('Cursos Actuales'!$B445,'B.D. (Ocultar)'!$B$4:$M$554,9,FALSE)</f>
        <v>5hr 3min</v>
      </c>
      <c r="I445" s="50">
        <v>0.21041666666666667</v>
      </c>
      <c r="J445" s="49" t="str">
        <f>VLOOKUP('Cursos Actuales'!$B445,'B.D. (Ocultar)'!$B$4:$M$554,12,FALSE)</f>
        <v>Intermedio</v>
      </c>
      <c r="K445" s="73"/>
      <c r="L445" s="52" t="str">
        <f>VLOOKUP(B445,'B.D. (Ocultar)'!$B$4:$N$584,13,FALSE)</f>
        <v>SI</v>
      </c>
      <c r="M445" s="67" t="s">
        <v>16</v>
      </c>
      <c r="N445" s="61"/>
    </row>
    <row r="446" spans="1:14" ht="14.4">
      <c r="A446" s="46">
        <v>443</v>
      </c>
      <c r="B446" s="60" t="s">
        <v>332</v>
      </c>
      <c r="C446" s="48" t="str">
        <f>VLOOKUP('Cursos Actuales'!$B446,'B.D. (Ocultar)'!$B$4:$M$554,4,FALSE)</f>
        <v>Iván Ruiz Ramirez</v>
      </c>
      <c r="D446" s="48" t="str">
        <f>VLOOKUP('Cursos Actuales'!$B446,'B.D. (Ocultar)'!$B$4:$M$554,6,FALSE)</f>
        <v>Producción y video</v>
      </c>
      <c r="E446" s="48" t="str">
        <f>VLOOKUP('Cursos Actuales'!$B446,'B.D. (Ocultar)'!$B$4:$M$554,7,FALSE)</f>
        <v>Producción Audiovisual</v>
      </c>
      <c r="F446" s="48">
        <f>VLOOKUP('Cursos Actuales'!$B446,'B.D. (Ocultar)'!$B$4:$M$554,11,FALSE)</f>
        <v>2022</v>
      </c>
      <c r="G446" s="49" t="str">
        <f>VLOOKUP('Cursos Actuales'!$B446,'B.D. (Ocultar)'!$B$4:$M$888,10,FALSE)</f>
        <v>Sí</v>
      </c>
      <c r="H446" s="49" t="str">
        <f>VLOOKUP('Cursos Actuales'!$B446,'B.D. (Ocultar)'!$B$4:$M$554,9,FALSE)</f>
        <v>1hr 12min</v>
      </c>
      <c r="I446" s="50">
        <v>0.05</v>
      </c>
      <c r="J446" s="49" t="str">
        <f>VLOOKUP('Cursos Actuales'!$B446,'B.D. (Ocultar)'!$B$4:$M$554,12,FALSE)</f>
        <v>Intermedio</v>
      </c>
      <c r="K446" s="73"/>
      <c r="L446" s="52" t="str">
        <f>VLOOKUP(B446,'B.D. (Ocultar)'!$B$4:$N$584,13,FALSE)</f>
        <v>SI</v>
      </c>
      <c r="M446" s="67" t="s">
        <v>16</v>
      </c>
      <c r="N446" s="61"/>
    </row>
    <row r="447" spans="1:14" ht="14.4">
      <c r="A447" s="46">
        <v>444</v>
      </c>
      <c r="B447" s="60" t="s">
        <v>244</v>
      </c>
      <c r="C447" s="48" t="str">
        <f>VLOOKUP('Cursos Actuales'!$B447,'B.D. (Ocultar)'!$B$4:$M$554,4,FALSE)</f>
        <v>Cristian Lindley</v>
      </c>
      <c r="D447" s="48" t="str">
        <f>VLOOKUP('Cursos Actuales'!$B447,'B.D. (Ocultar)'!$B$4:$M$554,6,FALSE)</f>
        <v>Negocios</v>
      </c>
      <c r="E447" s="48" t="str">
        <f>VLOOKUP('Cursos Actuales'!$B447,'B.D. (Ocultar)'!$B$4:$M$554,7,FALSE)</f>
        <v>Finanzas</v>
      </c>
      <c r="F447" s="48">
        <f>VLOOKUP('Cursos Actuales'!$B447,'B.D. (Ocultar)'!$B$4:$M$554,11,FALSE)</f>
        <v>2022</v>
      </c>
      <c r="G447" s="49" t="str">
        <f>VLOOKUP('Cursos Actuales'!$B447,'B.D. (Ocultar)'!$B$4:$M$888,10,FALSE)</f>
        <v>Sí</v>
      </c>
      <c r="H447" s="49" t="str">
        <f>VLOOKUP('Cursos Actuales'!$B447,'B.D. (Ocultar)'!$B$4:$M$554,9,FALSE)</f>
        <v>1hr 29min</v>
      </c>
      <c r="I447" s="50">
        <v>6.1805555555555558E-2</v>
      </c>
      <c r="J447" s="49" t="str">
        <f>VLOOKUP('Cursos Actuales'!$B447,'B.D. (Ocultar)'!$B$4:$M$554,12,FALSE)</f>
        <v>Intermedio</v>
      </c>
      <c r="K447" s="71"/>
      <c r="L447" s="52" t="str">
        <f>VLOOKUP(B447,'B.D. (Ocultar)'!$B$4:$N$584,13,FALSE)</f>
        <v>SI</v>
      </c>
      <c r="M447" s="67" t="s">
        <v>16</v>
      </c>
      <c r="N447" s="54"/>
    </row>
    <row r="448" spans="1:14" ht="14.4">
      <c r="A448" s="46">
        <v>445</v>
      </c>
      <c r="B448" s="60" t="s">
        <v>246</v>
      </c>
      <c r="C448" s="48" t="str">
        <f>VLOOKUP('Cursos Actuales'!$B448,'B.D. (Ocultar)'!$B$4:$M$554,4,FALSE)</f>
        <v>Cristy Capurro</v>
      </c>
      <c r="D448" s="48" t="str">
        <f>VLOOKUP('Cursos Actuales'!$B448,'B.D. (Ocultar)'!$B$4:$M$554,6,FALSE)</f>
        <v>Negocios</v>
      </c>
      <c r="E448" s="48" t="str">
        <f>VLOOKUP('Cursos Actuales'!$B448,'B.D. (Ocultar)'!$B$4:$M$554,7,FALSE)</f>
        <v>Emprendimiento</v>
      </c>
      <c r="F448" s="48">
        <f>VLOOKUP('Cursos Actuales'!$B448,'B.D. (Ocultar)'!$B$4:$M$554,11,FALSE)</f>
        <v>2022</v>
      </c>
      <c r="G448" s="49" t="str">
        <f>VLOOKUP('Cursos Actuales'!$B448,'B.D. (Ocultar)'!$B$4:$M$888,10,FALSE)</f>
        <v>Sí</v>
      </c>
      <c r="H448" s="49" t="str">
        <f>VLOOKUP('Cursos Actuales'!$B448,'B.D. (Ocultar)'!$B$4:$M$554,9,FALSE)</f>
        <v>1hr 12 min</v>
      </c>
      <c r="I448" s="50">
        <v>0.05</v>
      </c>
      <c r="J448" s="49" t="str">
        <f>VLOOKUP('Cursos Actuales'!$B448,'B.D. (Ocultar)'!$B$4:$M$554,12,FALSE)</f>
        <v>Intermedio</v>
      </c>
      <c r="K448" s="71"/>
      <c r="L448" s="52" t="str">
        <f>VLOOKUP(B448,'B.D. (Ocultar)'!$B$4:$N$584,13,FALSE)</f>
        <v>SI</v>
      </c>
      <c r="M448" s="67" t="s">
        <v>16</v>
      </c>
      <c r="N448" s="54"/>
    </row>
    <row r="449" spans="1:14" ht="14.4">
      <c r="A449" s="46">
        <v>446</v>
      </c>
      <c r="B449" s="60" t="s">
        <v>249</v>
      </c>
      <c r="C449" s="48" t="str">
        <f>VLOOKUP('Cursos Actuales'!$B449,'B.D. (Ocultar)'!$B$4:$M$554,4,FALSE)</f>
        <v>Verónica Chávez</v>
      </c>
      <c r="D449" s="48" t="str">
        <f>VLOOKUP('Cursos Actuales'!$B449,'B.D. (Ocultar)'!$B$4:$M$554,6,FALSE)</f>
        <v>Recursos humanos</v>
      </c>
      <c r="E449" s="48" t="str">
        <f>VLOOKUP('Cursos Actuales'!$B449,'B.D. (Ocultar)'!$B$4:$M$554,7,FALSE)</f>
        <v>RRHH Hard</v>
      </c>
      <c r="F449" s="48">
        <f>VLOOKUP('Cursos Actuales'!$B449,'B.D. (Ocultar)'!$B$4:$M$554,11,FALSE)</f>
        <v>2022</v>
      </c>
      <c r="G449" s="49" t="str">
        <f>VLOOKUP('Cursos Actuales'!$B449,'B.D. (Ocultar)'!$B$4:$M$888,10,FALSE)</f>
        <v>Sí</v>
      </c>
      <c r="H449" s="49" t="str">
        <f>VLOOKUP('Cursos Actuales'!$B449,'B.D. (Ocultar)'!$B$4:$M$554,9,FALSE)</f>
        <v>1hr 23min</v>
      </c>
      <c r="I449" s="50">
        <v>5.7638888888888892E-2</v>
      </c>
      <c r="J449" s="49" t="str">
        <f>VLOOKUP('Cursos Actuales'!$B449,'B.D. (Ocultar)'!$B$4:$M$554,12,FALSE)</f>
        <v>Intermedio</v>
      </c>
      <c r="K449" s="71"/>
      <c r="L449" s="52" t="str">
        <f>VLOOKUP(B449,'B.D. (Ocultar)'!$B$4:$N$584,13,FALSE)</f>
        <v>SI</v>
      </c>
      <c r="M449" s="67" t="s">
        <v>16</v>
      </c>
      <c r="N449" s="54"/>
    </row>
    <row r="450" spans="1:14" ht="14.4">
      <c r="A450" s="46">
        <v>447</v>
      </c>
      <c r="B450" s="60" t="s">
        <v>254</v>
      </c>
      <c r="C450" s="48" t="str">
        <f>VLOOKUP('Cursos Actuales'!$B450,'B.D. (Ocultar)'!$B$4:$M$554,4,FALSE)</f>
        <v>Victor Velazquez</v>
      </c>
      <c r="D450" s="48" t="str">
        <f>VLOOKUP('Cursos Actuales'!$B450,'B.D. (Ocultar)'!$B$4:$M$554,6,FALSE)</f>
        <v>Recursos humanos</v>
      </c>
      <c r="E450" s="48" t="str">
        <f>VLOOKUP('Cursos Actuales'!$B450,'B.D. (Ocultar)'!$B$4:$M$554,7,FALSE)</f>
        <v>RRHH Soft</v>
      </c>
      <c r="F450" s="48">
        <f>VLOOKUP('Cursos Actuales'!$B450,'B.D. (Ocultar)'!$B$4:$M$554,11,FALSE)</f>
        <v>2022</v>
      </c>
      <c r="G450" s="49" t="str">
        <f>VLOOKUP('Cursos Actuales'!$B450,'B.D. (Ocultar)'!$B$4:$M$888,10,FALSE)</f>
        <v>Sí</v>
      </c>
      <c r="H450" s="49" t="str">
        <f>VLOOKUP('Cursos Actuales'!$B450,'B.D. (Ocultar)'!$B$4:$M$554,9,FALSE)</f>
        <v>1hr 16 min</v>
      </c>
      <c r="I450" s="50">
        <v>5.2777777777777778E-2</v>
      </c>
      <c r="J450" s="49" t="str">
        <f>VLOOKUP('Cursos Actuales'!$B450,'B.D. (Ocultar)'!$B$4:$M$554,12,FALSE)</f>
        <v>Intermedio</v>
      </c>
      <c r="K450" s="71"/>
      <c r="L450" s="52" t="str">
        <f>VLOOKUP(B450,'B.D. (Ocultar)'!$B$4:$N$584,13,FALSE)</f>
        <v>SI</v>
      </c>
      <c r="M450" s="67" t="s">
        <v>16</v>
      </c>
      <c r="N450" s="54"/>
    </row>
    <row r="451" spans="1:14" ht="14.4">
      <c r="A451" s="46">
        <v>448</v>
      </c>
      <c r="B451" s="60" t="s">
        <v>257</v>
      </c>
      <c r="C451" s="48" t="str">
        <f>VLOOKUP('Cursos Actuales'!$B451,'B.D. (Ocultar)'!$B$4:$M$554,4,FALSE)</f>
        <v>Mario Ernst</v>
      </c>
      <c r="D451" s="48" t="str">
        <f>VLOOKUP('Cursos Actuales'!$B451,'B.D. (Ocultar)'!$B$4:$M$554,6,FALSE)</f>
        <v>Negocios</v>
      </c>
      <c r="E451" s="48" t="str">
        <f>VLOOKUP('Cursos Actuales'!$B451,'B.D. (Ocultar)'!$B$4:$M$554,7,FALSE)</f>
        <v>Finanzas</v>
      </c>
      <c r="F451" s="48">
        <f>VLOOKUP('Cursos Actuales'!$B451,'B.D. (Ocultar)'!$B$4:$M$554,11,FALSE)</f>
        <v>2022</v>
      </c>
      <c r="G451" s="49" t="str">
        <f>VLOOKUP('Cursos Actuales'!$B451,'B.D. (Ocultar)'!$B$4:$M$888,10,FALSE)</f>
        <v>Sí</v>
      </c>
      <c r="H451" s="49" t="str">
        <f>VLOOKUP('Cursos Actuales'!$B451,'B.D. (Ocultar)'!$B$4:$M$554,9,FALSE)</f>
        <v>1hr 54 min</v>
      </c>
      <c r="I451" s="50">
        <v>7.9166666666666663E-2</v>
      </c>
      <c r="J451" s="49" t="str">
        <f>VLOOKUP('Cursos Actuales'!$B451,'B.D. (Ocultar)'!$B$4:$M$554,12,FALSE)</f>
        <v>Intermedio</v>
      </c>
      <c r="K451" s="71"/>
      <c r="L451" s="52" t="str">
        <f>VLOOKUP(B451,'B.D. (Ocultar)'!$B$4:$N$584,13,FALSE)</f>
        <v>SI</v>
      </c>
      <c r="M451" s="67" t="s">
        <v>16</v>
      </c>
      <c r="N451" s="54"/>
    </row>
    <row r="452" spans="1:14" ht="14.4">
      <c r="A452" s="46">
        <v>449</v>
      </c>
      <c r="B452" s="60" t="s">
        <v>262</v>
      </c>
      <c r="C452" s="48" t="str">
        <f>VLOOKUP('Cursos Actuales'!$B452,'B.D. (Ocultar)'!$B$4:$M$554,4,FALSE)</f>
        <v>Jorge Monsalve</v>
      </c>
      <c r="D452" s="48" t="str">
        <f>VLOOKUP('Cursos Actuales'!$B452,'B.D. (Ocultar)'!$B$4:$M$554,6,FALSE)</f>
        <v>Desarrollo personal</v>
      </c>
      <c r="E452" s="48" t="str">
        <f>VLOOKUP('Cursos Actuales'!$B452,'B.D. (Ocultar)'!$B$4:$M$554,7,FALSE)</f>
        <v>Bienestar</v>
      </c>
      <c r="F452" s="48">
        <f>VLOOKUP('Cursos Actuales'!$B452,'B.D. (Ocultar)'!$B$4:$M$554,11,FALSE)</f>
        <v>2022</v>
      </c>
      <c r="G452" s="49" t="str">
        <f>VLOOKUP('Cursos Actuales'!$B452,'B.D. (Ocultar)'!$B$4:$M$888,10,FALSE)</f>
        <v>Sí</v>
      </c>
      <c r="H452" s="49" t="str">
        <f>VLOOKUP('Cursos Actuales'!$B452,'B.D. (Ocultar)'!$B$4:$M$554,9,FALSE)</f>
        <v>1h 12min</v>
      </c>
      <c r="I452" s="50">
        <v>0.05</v>
      </c>
      <c r="J452" s="49" t="str">
        <f>VLOOKUP('Cursos Actuales'!$B452,'B.D. (Ocultar)'!$B$4:$M$554,12,FALSE)</f>
        <v>Intermedio</v>
      </c>
      <c r="K452" s="71"/>
      <c r="L452" s="52" t="str">
        <f>VLOOKUP(B452,'B.D. (Ocultar)'!$B$4:$N$584,13,FALSE)</f>
        <v>SI</v>
      </c>
      <c r="M452" s="67" t="s">
        <v>16</v>
      </c>
      <c r="N452" s="54"/>
    </row>
    <row r="453" spans="1:14" ht="14.4">
      <c r="A453" s="46">
        <v>450</v>
      </c>
      <c r="B453" s="60" t="s">
        <v>264</v>
      </c>
      <c r="C453" s="48" t="str">
        <f>VLOOKUP('Cursos Actuales'!$B453,'B.D. (Ocultar)'!$B$4:$M$554,4,FALSE)</f>
        <v>Kevin Acosta</v>
      </c>
      <c r="D453" s="48" t="str">
        <f>VLOOKUP('Cursos Actuales'!$B453,'B.D. (Ocultar)'!$B$4:$M$554,6,FALSE)</f>
        <v>Marketing</v>
      </c>
      <c r="E453" s="48" t="str">
        <f>VLOOKUP('Cursos Actuales'!$B453,'B.D. (Ocultar)'!$B$4:$M$554,7,FALSE)</f>
        <v>Marketing Digital</v>
      </c>
      <c r="F453" s="48">
        <f>VLOOKUP('Cursos Actuales'!$B453,'B.D. (Ocultar)'!$B$4:$M$554,11,FALSE)</f>
        <v>2022</v>
      </c>
      <c r="G453" s="49" t="str">
        <f>VLOOKUP('Cursos Actuales'!$B453,'B.D. (Ocultar)'!$B$4:$M$888,10,FALSE)</f>
        <v>Sí</v>
      </c>
      <c r="H453" s="49" t="str">
        <f>VLOOKUP('Cursos Actuales'!$B453,'B.D. (Ocultar)'!$B$4:$M$554,9,FALSE)</f>
        <v>2hr 8min</v>
      </c>
      <c r="I453" s="50">
        <v>8.8888888888888892E-2</v>
      </c>
      <c r="J453" s="49" t="str">
        <f>VLOOKUP('Cursos Actuales'!$B453,'B.D. (Ocultar)'!$B$4:$M$554,12,FALSE)</f>
        <v>Intermedio</v>
      </c>
      <c r="K453" s="71"/>
      <c r="L453" s="52" t="str">
        <f>VLOOKUP(B453,'B.D. (Ocultar)'!$B$4:$N$584,13,FALSE)</f>
        <v>SI</v>
      </c>
      <c r="M453" s="67" t="s">
        <v>16</v>
      </c>
      <c r="N453" s="61"/>
    </row>
    <row r="454" spans="1:14" ht="14.4">
      <c r="A454" s="46">
        <v>451</v>
      </c>
      <c r="B454" s="60" t="s">
        <v>267</v>
      </c>
      <c r="C454" s="48" t="str">
        <f>VLOOKUP('Cursos Actuales'!$B454,'B.D. (Ocultar)'!$B$4:$M$554,4,FALSE)</f>
        <v>Estephanía Ramirez</v>
      </c>
      <c r="D454" s="48" t="str">
        <f>VLOOKUP('Cursos Actuales'!$B454,'B.D. (Ocultar)'!$B$4:$M$554,6,FALSE)</f>
        <v>Negocios</v>
      </c>
      <c r="E454" s="48" t="str">
        <f>VLOOKUP('Cursos Actuales'!$B454,'B.D. (Ocultar)'!$B$4:$M$554,7,FALSE)</f>
        <v>e-commerce</v>
      </c>
      <c r="F454" s="48">
        <f>VLOOKUP('Cursos Actuales'!$B454,'B.D. (Ocultar)'!$B$4:$M$554,11,FALSE)</f>
        <v>2022</v>
      </c>
      <c r="G454" s="49" t="str">
        <f>VLOOKUP('Cursos Actuales'!$B454,'B.D. (Ocultar)'!$B$4:$M$888,10,FALSE)</f>
        <v>Sí</v>
      </c>
      <c r="H454" s="49" t="str">
        <f>VLOOKUP('Cursos Actuales'!$B454,'B.D. (Ocultar)'!$B$4:$M$554,9,FALSE)</f>
        <v>1hr 15 min</v>
      </c>
      <c r="I454" s="50">
        <v>5.2083333333333336E-2</v>
      </c>
      <c r="J454" s="49" t="str">
        <f>VLOOKUP('Cursos Actuales'!$B454,'B.D. (Ocultar)'!$B$4:$M$554,12,FALSE)</f>
        <v>Intermedio</v>
      </c>
      <c r="K454" s="71"/>
      <c r="L454" s="52" t="str">
        <f>VLOOKUP(B454,'B.D. (Ocultar)'!$B$4:$N$584,13,FALSE)</f>
        <v>SI</v>
      </c>
      <c r="M454" s="67" t="s">
        <v>16</v>
      </c>
      <c r="N454" s="54"/>
    </row>
    <row r="455" spans="1:14" ht="14.4">
      <c r="A455" s="46">
        <v>452</v>
      </c>
      <c r="B455" s="60" t="s">
        <v>271</v>
      </c>
      <c r="C455" s="48" t="str">
        <f>VLOOKUP('Cursos Actuales'!$B455,'B.D. (Ocultar)'!$B$4:$M$554,4,FALSE)</f>
        <v>Alejandro López</v>
      </c>
      <c r="D455" s="48" t="str">
        <f>VLOOKUP('Cursos Actuales'!$B455,'B.D. (Ocultar)'!$B$4:$M$554,6,FALSE)</f>
        <v>Recursos humanos</v>
      </c>
      <c r="E455" s="48" t="str">
        <f>VLOOKUP('Cursos Actuales'!$B455,'B.D. (Ocultar)'!$B$4:$M$554,7,FALSE)</f>
        <v>RRHH Soft</v>
      </c>
      <c r="F455" s="48">
        <f>VLOOKUP('Cursos Actuales'!$B455,'B.D. (Ocultar)'!$B$4:$M$554,11,FALSE)</f>
        <v>2022</v>
      </c>
      <c r="G455" s="49" t="str">
        <f>VLOOKUP('Cursos Actuales'!$B455,'B.D. (Ocultar)'!$B$4:$M$888,10,FALSE)</f>
        <v>Sí</v>
      </c>
      <c r="H455" s="49" t="str">
        <f>VLOOKUP('Cursos Actuales'!$B455,'B.D. (Ocultar)'!$B$4:$M$554,9,FALSE)</f>
        <v>1hr 27 min</v>
      </c>
      <c r="I455" s="50">
        <v>6.0416666666666667E-2</v>
      </c>
      <c r="J455" s="49" t="str">
        <f>VLOOKUP('Cursos Actuales'!$B455,'B.D. (Ocultar)'!$B$4:$M$554,12,FALSE)</f>
        <v>Intermedio</v>
      </c>
      <c r="K455" s="71"/>
      <c r="L455" s="52" t="str">
        <f>VLOOKUP(B455,'B.D. (Ocultar)'!$B$4:$N$584,13,FALSE)</f>
        <v>SI</v>
      </c>
      <c r="M455" s="67" t="s">
        <v>16</v>
      </c>
      <c r="N455" s="54"/>
    </row>
    <row r="456" spans="1:14" ht="14.4">
      <c r="A456" s="46">
        <v>453</v>
      </c>
      <c r="B456" s="60" t="s">
        <v>274</v>
      </c>
      <c r="C456" s="48" t="str">
        <f>VLOOKUP('Cursos Actuales'!$B456,'B.D. (Ocultar)'!$B$4:$M$554,4,FALSE)</f>
        <v>Cristian Lindley</v>
      </c>
      <c r="D456" s="48" t="str">
        <f>VLOOKUP('Cursos Actuales'!$B456,'B.D. (Ocultar)'!$B$4:$M$554,6,FALSE)</f>
        <v>Negocios</v>
      </c>
      <c r="E456" s="48" t="str">
        <f>VLOOKUP('Cursos Actuales'!$B456,'B.D. (Ocultar)'!$B$4:$M$554,7,FALSE)</f>
        <v>Finanzas</v>
      </c>
      <c r="F456" s="48">
        <f>VLOOKUP('Cursos Actuales'!$B456,'B.D. (Ocultar)'!$B$4:$M$554,11,FALSE)</f>
        <v>2022</v>
      </c>
      <c r="G456" s="49" t="str">
        <f>VLOOKUP('Cursos Actuales'!$B456,'B.D. (Ocultar)'!$B$4:$M$888,10,FALSE)</f>
        <v>Sí</v>
      </c>
      <c r="H456" s="49" t="str">
        <f>VLOOKUP('Cursos Actuales'!$B456,'B.D. (Ocultar)'!$B$4:$M$554,9,FALSE)</f>
        <v>1 hr 33 min</v>
      </c>
      <c r="I456" s="50">
        <v>6.458333333333334E-2</v>
      </c>
      <c r="J456" s="49" t="str">
        <f>VLOOKUP('Cursos Actuales'!$B456,'B.D. (Ocultar)'!$B$4:$M$554,12,FALSE)</f>
        <v>Básico</v>
      </c>
      <c r="K456" s="71"/>
      <c r="L456" s="52" t="str">
        <f>VLOOKUP(B456,'B.D. (Ocultar)'!$B$4:$N$584,13,FALSE)</f>
        <v>SI</v>
      </c>
      <c r="M456" s="67" t="s">
        <v>16</v>
      </c>
      <c r="N456" s="61"/>
    </row>
    <row r="457" spans="1:14" ht="14.4">
      <c r="A457" s="46">
        <v>454</v>
      </c>
      <c r="B457" s="60" t="s">
        <v>276</v>
      </c>
      <c r="C457" s="48" t="str">
        <f>VLOOKUP('Cursos Actuales'!$B457,'B.D. (Ocultar)'!$B$4:$M$554,4,FALSE)</f>
        <v>Enrique Custodio</v>
      </c>
      <c r="D457" s="48" t="str">
        <f>VLOOKUP('Cursos Actuales'!$B457,'B.D. (Ocultar)'!$B$4:$M$554,6,FALSE)</f>
        <v>Tecnologia y Digital</v>
      </c>
      <c r="E457" s="48" t="str">
        <f>VLOOKUP('Cursos Actuales'!$B457,'B.D. (Ocultar)'!$B$4:$M$554,7,FALSE)</f>
        <v>Desarrollo de Software</v>
      </c>
      <c r="F457" s="48">
        <f>VLOOKUP('Cursos Actuales'!$B457,'B.D. (Ocultar)'!$B$4:$M$554,11,FALSE)</f>
        <v>2022</v>
      </c>
      <c r="G457" s="49" t="str">
        <f>VLOOKUP('Cursos Actuales'!$B457,'B.D. (Ocultar)'!$B$4:$M$888,10,FALSE)</f>
        <v>Sí</v>
      </c>
      <c r="H457" s="49" t="str">
        <f>VLOOKUP('Cursos Actuales'!$B457,'B.D. (Ocultar)'!$B$4:$M$554,9,FALSE)</f>
        <v>3 hr</v>
      </c>
      <c r="I457" s="50">
        <v>0.125</v>
      </c>
      <c r="J457" s="49" t="str">
        <f>VLOOKUP('Cursos Actuales'!$B457,'B.D. (Ocultar)'!$B$4:$M$554,12,FALSE)</f>
        <v>Avanzado</v>
      </c>
      <c r="K457" s="71"/>
      <c r="L457" s="52" t="str">
        <f>VLOOKUP(B457,'B.D. (Ocultar)'!$B$4:$N$584,13,FALSE)</f>
        <v>SI</v>
      </c>
      <c r="M457" s="67" t="s">
        <v>16</v>
      </c>
      <c r="N457" s="61"/>
    </row>
    <row r="458" spans="1:14" ht="14.4">
      <c r="A458" s="46">
        <v>455</v>
      </c>
      <c r="B458" s="60" t="s">
        <v>289</v>
      </c>
      <c r="C458" s="48" t="str">
        <f>VLOOKUP('Cursos Actuales'!$B458,'B.D. (Ocultar)'!$B$4:$M$554,4,FALSE)</f>
        <v>Alberto Arrieta</v>
      </c>
      <c r="D458" s="48" t="str">
        <f>VLOOKUP('Cursos Actuales'!$B458,'B.D. (Ocultar)'!$B$4:$M$554,6,FALSE)</f>
        <v>Negocios</v>
      </c>
      <c r="E458" s="48" t="str">
        <f>VLOOKUP('Cursos Actuales'!$B458,'B.D. (Ocultar)'!$B$4:$M$554,7,FALSE)</f>
        <v>Emprendimiento</v>
      </c>
      <c r="F458" s="48">
        <f>VLOOKUP('Cursos Actuales'!$B458,'B.D. (Ocultar)'!$B$4:$M$554,11,FALSE)</f>
        <v>2022</v>
      </c>
      <c r="G458" s="49" t="str">
        <f>VLOOKUP('Cursos Actuales'!$B458,'B.D. (Ocultar)'!$B$4:$M$888,10,FALSE)</f>
        <v>Sí</v>
      </c>
      <c r="H458" s="49" t="str">
        <f>VLOOKUP('Cursos Actuales'!$B458,'B.D. (Ocultar)'!$B$4:$M$554,9,FALSE)</f>
        <v>1hr 47min</v>
      </c>
      <c r="I458" s="50">
        <v>7.4305555555555555E-2</v>
      </c>
      <c r="J458" s="49" t="str">
        <f>VLOOKUP('Cursos Actuales'!$B458,'B.D. (Ocultar)'!$B$4:$M$554,12,FALSE)</f>
        <v>Intermedio</v>
      </c>
      <c r="K458" s="71"/>
      <c r="L458" s="52" t="str">
        <f>VLOOKUP(B458,'B.D. (Ocultar)'!$B$4:$N$584,13,FALSE)</f>
        <v>SI</v>
      </c>
      <c r="M458" s="67" t="s">
        <v>16</v>
      </c>
      <c r="N458" s="54"/>
    </row>
    <row r="459" spans="1:14" ht="14.4">
      <c r="A459" s="46">
        <v>456</v>
      </c>
      <c r="B459" s="60" t="s">
        <v>292</v>
      </c>
      <c r="C459" s="48" t="str">
        <f>VLOOKUP('Cursos Actuales'!$B459,'B.D. (Ocultar)'!$B$4:$M$554,4,FALSE)</f>
        <v>Wilmer Ponce</v>
      </c>
      <c r="D459" s="48" t="str">
        <f>VLOOKUP('Cursos Actuales'!$B459,'B.D. (Ocultar)'!$B$4:$M$554,6,FALSE)</f>
        <v>Tecnologia y Digital</v>
      </c>
      <c r="E459" s="48" t="str">
        <f>VLOOKUP('Cursos Actuales'!$B459,'B.D. (Ocultar)'!$B$4:$M$554,7,FALSE)</f>
        <v>Desarrollo de Software</v>
      </c>
      <c r="F459" s="48">
        <f>VLOOKUP('Cursos Actuales'!$B459,'B.D. (Ocultar)'!$B$4:$M$554,11,FALSE)</f>
        <v>2022</v>
      </c>
      <c r="G459" s="49" t="str">
        <f>VLOOKUP('Cursos Actuales'!$B459,'B.D. (Ocultar)'!$B$4:$M$888,10,FALSE)</f>
        <v>Sí</v>
      </c>
      <c r="H459" s="49" t="str">
        <f>VLOOKUP('Cursos Actuales'!$B459,'B.D. (Ocultar)'!$B$4:$M$554,9,FALSE)</f>
        <v>1hr 28min</v>
      </c>
      <c r="I459" s="50">
        <v>6.1111111111111109E-2</v>
      </c>
      <c r="J459" s="49" t="str">
        <f>VLOOKUP('Cursos Actuales'!$B459,'B.D. (Ocultar)'!$B$4:$M$554,12,FALSE)</f>
        <v>Intermedio</v>
      </c>
      <c r="K459" s="71"/>
      <c r="L459" s="52" t="str">
        <f>VLOOKUP(B459,'B.D. (Ocultar)'!$B$4:$N$584,13,FALSE)</f>
        <v>SI</v>
      </c>
      <c r="M459" s="67" t="s">
        <v>16</v>
      </c>
      <c r="N459" s="61"/>
    </row>
    <row r="460" spans="1:14" ht="14.4">
      <c r="A460" s="46">
        <v>457</v>
      </c>
      <c r="B460" s="60" t="s">
        <v>295</v>
      </c>
      <c r="C460" s="48" t="str">
        <f>VLOOKUP('Cursos Actuales'!$B460,'B.D. (Ocultar)'!$B$4:$M$554,4,FALSE)</f>
        <v>Rodrigo Vivar</v>
      </c>
      <c r="D460" s="48" t="str">
        <f>VLOOKUP('Cursos Actuales'!$B460,'B.D. (Ocultar)'!$B$4:$M$554,6,FALSE)</f>
        <v>Marketing</v>
      </c>
      <c r="E460" s="48" t="str">
        <f>VLOOKUP('Cursos Actuales'!$B460,'B.D. (Ocultar)'!$B$4:$M$554,7,FALSE)</f>
        <v>Marketing Digital</v>
      </c>
      <c r="F460" s="48">
        <f>VLOOKUP('Cursos Actuales'!$B460,'B.D. (Ocultar)'!$B$4:$M$554,11,FALSE)</f>
        <v>2022</v>
      </c>
      <c r="G460" s="49" t="str">
        <f>VLOOKUP('Cursos Actuales'!$B460,'B.D. (Ocultar)'!$B$4:$M$888,10,FALSE)</f>
        <v>Sí</v>
      </c>
      <c r="H460" s="49" t="str">
        <f>VLOOKUP('Cursos Actuales'!$B460,'B.D. (Ocultar)'!$B$4:$M$554,9,FALSE)</f>
        <v>1hr 24min</v>
      </c>
      <c r="I460" s="50">
        <v>5.8333333333333334E-2</v>
      </c>
      <c r="J460" s="49" t="str">
        <f>VLOOKUP('Cursos Actuales'!$B460,'B.D. (Ocultar)'!$B$4:$M$554,12,FALSE)</f>
        <v>Intermedio</v>
      </c>
      <c r="K460" s="71"/>
      <c r="L460" s="52" t="str">
        <f>VLOOKUP(B460,'B.D. (Ocultar)'!$B$4:$N$584,13,FALSE)</f>
        <v>SI</v>
      </c>
      <c r="M460" s="67" t="s">
        <v>16</v>
      </c>
      <c r="N460" s="54"/>
    </row>
    <row r="461" spans="1:14" ht="14.4">
      <c r="A461" s="46">
        <v>458</v>
      </c>
      <c r="B461" s="60" t="s">
        <v>298</v>
      </c>
      <c r="C461" s="48" t="str">
        <f>VLOOKUP('Cursos Actuales'!$B461,'B.D. (Ocultar)'!$B$4:$M$554,4,FALSE)</f>
        <v>Pipo Reiser</v>
      </c>
      <c r="D461" s="48" t="str">
        <f>VLOOKUP('Cursos Actuales'!$B461,'B.D. (Ocultar)'!$B$4:$M$554,6,FALSE)</f>
        <v>Sostenibilidad</v>
      </c>
      <c r="E461" s="48" t="str">
        <f>VLOOKUP('Cursos Actuales'!$B461,'B.D. (Ocultar)'!$B$4:$M$554,7,FALSE)</f>
        <v>Sostenibilidad</v>
      </c>
      <c r="F461" s="48">
        <f>VLOOKUP('Cursos Actuales'!$B461,'B.D. (Ocultar)'!$B$4:$M$554,11,FALSE)</f>
        <v>2022</v>
      </c>
      <c r="G461" s="49" t="str">
        <f>VLOOKUP('Cursos Actuales'!$B461,'B.D. (Ocultar)'!$B$4:$M$888,10,FALSE)</f>
        <v>Sí</v>
      </c>
      <c r="H461" s="49" t="str">
        <f>VLOOKUP('Cursos Actuales'!$B461,'B.D. (Ocultar)'!$B$4:$M$554,9,FALSE)</f>
        <v>1hr 14 min</v>
      </c>
      <c r="I461" s="50">
        <v>5.1388888888888887E-2</v>
      </c>
      <c r="J461" s="49" t="str">
        <f>VLOOKUP('Cursos Actuales'!$B461,'B.D. (Ocultar)'!$B$4:$M$554,12,FALSE)</f>
        <v>Intermedio</v>
      </c>
      <c r="K461" s="71"/>
      <c r="L461" s="52" t="str">
        <f>VLOOKUP(B461,'B.D. (Ocultar)'!$B$4:$N$584,13,FALSE)</f>
        <v>SI</v>
      </c>
      <c r="M461" s="67" t="s">
        <v>16</v>
      </c>
      <c r="N461" s="54"/>
    </row>
    <row r="462" spans="1:14" ht="18.75" customHeight="1">
      <c r="A462" s="46">
        <v>459</v>
      </c>
      <c r="B462" s="60" t="s">
        <v>205</v>
      </c>
      <c r="C462" s="48" t="str">
        <f>VLOOKUP('Cursos Actuales'!$B462,'B.D. (Ocultar)'!$B$4:$M$554,4,FALSE)</f>
        <v>Gonzalo Delgado</v>
      </c>
      <c r="D462" s="48" t="str">
        <f>VLOOKUP('Cursos Actuales'!$B462,'B.D. (Ocultar)'!$B$4:$M$554,6,FALSE)</f>
        <v>Tecnologia y Digital</v>
      </c>
      <c r="E462" s="48" t="str">
        <f>VLOOKUP('Cursos Actuales'!$B462,'B.D. (Ocultar)'!$B$4:$M$554,7,FALSE)</f>
        <v>Data analytics</v>
      </c>
      <c r="F462" s="48">
        <f>VLOOKUP('Cursos Actuales'!$B462,'B.D. (Ocultar)'!$B$4:$M$554,11,FALSE)</f>
        <v>2022</v>
      </c>
      <c r="G462" s="49" t="str">
        <f>VLOOKUP('Cursos Actuales'!$B462,'B.D. (Ocultar)'!$B$4:$M$888,10,FALSE)</f>
        <v>Sí</v>
      </c>
      <c r="H462" s="49" t="str">
        <f>VLOOKUP('Cursos Actuales'!$B462,'B.D. (Ocultar)'!$B$4:$M$554,9,FALSE)</f>
        <v>2 h 57 min</v>
      </c>
      <c r="I462" s="50">
        <v>0.12291666666666666</v>
      </c>
      <c r="J462" s="49" t="str">
        <f>VLOOKUP('Cursos Actuales'!$B462,'B.D. (Ocultar)'!$B$4:$M$554,12,FALSE)</f>
        <v>Avanzado</v>
      </c>
      <c r="K462" s="71"/>
      <c r="L462" s="52" t="str">
        <f>VLOOKUP(B462,'B.D. (Ocultar)'!$B$4:$N$584,13,FALSE)</f>
        <v>SI</v>
      </c>
      <c r="M462" s="67" t="s">
        <v>16</v>
      </c>
      <c r="N462" s="61"/>
    </row>
    <row r="463" spans="1:14" ht="14.4">
      <c r="A463" s="46">
        <v>460</v>
      </c>
      <c r="B463" s="60" t="s">
        <v>211</v>
      </c>
      <c r="C463" s="48" t="str">
        <f>VLOOKUP('Cursos Actuales'!$B463,'B.D. (Ocultar)'!$B$4:$M$554,4,FALSE)</f>
        <v>Juan Carlos Quiroz</v>
      </c>
      <c r="D463" s="48" t="str">
        <f>VLOOKUP('Cursos Actuales'!$B463,'B.D. (Ocultar)'!$B$4:$M$554,6,FALSE)</f>
        <v>Recursos humanos</v>
      </c>
      <c r="E463" s="48" t="str">
        <f>VLOOKUP('Cursos Actuales'!$B463,'B.D. (Ocultar)'!$B$4:$M$554,7,FALSE)</f>
        <v>RRHH Soft</v>
      </c>
      <c r="F463" s="48">
        <f>VLOOKUP('Cursos Actuales'!$B463,'B.D. (Ocultar)'!$B$4:$M$554,11,FALSE)</f>
        <v>2022</v>
      </c>
      <c r="G463" s="49" t="str">
        <f>VLOOKUP('Cursos Actuales'!$B463,'B.D. (Ocultar)'!$B$4:$M$888,10,FALSE)</f>
        <v>Sí</v>
      </c>
      <c r="H463" s="49" t="str">
        <f>VLOOKUP('Cursos Actuales'!$B463,'B.D. (Ocultar)'!$B$4:$M$554,9,FALSE)</f>
        <v>1h 23 min</v>
      </c>
      <c r="I463" s="50">
        <v>5.7638888888888892E-2</v>
      </c>
      <c r="J463" s="49" t="str">
        <f>VLOOKUP('Cursos Actuales'!$B463,'B.D. (Ocultar)'!$B$4:$M$554,12,FALSE)</f>
        <v>Intermedio</v>
      </c>
      <c r="K463" s="71"/>
      <c r="L463" s="52" t="str">
        <f>VLOOKUP(B463,'B.D. (Ocultar)'!$B$4:$N$584,13,FALSE)</f>
        <v>SI</v>
      </c>
      <c r="M463" s="67" t="s">
        <v>16</v>
      </c>
      <c r="N463" s="54"/>
    </row>
    <row r="464" spans="1:14" ht="14.4">
      <c r="A464" s="46">
        <v>461</v>
      </c>
      <c r="B464" s="60" t="s">
        <v>213</v>
      </c>
      <c r="C464" s="48" t="str">
        <f>VLOOKUP('Cursos Actuales'!$B464,'B.D. (Ocultar)'!$B$4:$M$554,4,FALSE)</f>
        <v>Jorge Monsalve</v>
      </c>
      <c r="D464" s="48" t="str">
        <f>VLOOKUP('Cursos Actuales'!$B464,'B.D. (Ocultar)'!$B$4:$M$554,6,FALSE)</f>
        <v>Desarrollo personal</v>
      </c>
      <c r="E464" s="48" t="str">
        <f>VLOOKUP('Cursos Actuales'!$B464,'B.D. (Ocultar)'!$B$4:$M$554,7,FALSE)</f>
        <v>Comunicación</v>
      </c>
      <c r="F464" s="48">
        <f>VLOOKUP('Cursos Actuales'!$B464,'B.D. (Ocultar)'!$B$4:$M$554,11,FALSE)</f>
        <v>2022</v>
      </c>
      <c r="G464" s="49" t="str">
        <f>VLOOKUP('Cursos Actuales'!$B464,'B.D. (Ocultar)'!$B$4:$M$888,10,FALSE)</f>
        <v>Sí</v>
      </c>
      <c r="H464" s="49" t="str">
        <f>VLOOKUP('Cursos Actuales'!$B464,'B.D. (Ocultar)'!$B$4:$M$554,9,FALSE)</f>
        <v>1 hr 11 min</v>
      </c>
      <c r="I464" s="50">
        <v>4.9305555555555554E-2</v>
      </c>
      <c r="J464" s="49" t="str">
        <f>VLOOKUP('Cursos Actuales'!$B464,'B.D. (Ocultar)'!$B$4:$M$554,12,FALSE)</f>
        <v>Intermedio</v>
      </c>
      <c r="K464" s="71"/>
      <c r="L464" s="52" t="str">
        <f>VLOOKUP(B464,'B.D. (Ocultar)'!$B$4:$N$584,13,FALSE)</f>
        <v>SI</v>
      </c>
      <c r="M464" s="67" t="s">
        <v>16</v>
      </c>
      <c r="N464" s="54"/>
    </row>
    <row r="465" spans="1:14" ht="17.25" customHeight="1">
      <c r="A465" s="46">
        <v>462</v>
      </c>
      <c r="B465" s="60" t="s">
        <v>216</v>
      </c>
      <c r="C465" s="48" t="str">
        <f>VLOOKUP('Cursos Actuales'!$B465,'B.D. (Ocultar)'!$B$4:$M$554,4,FALSE)</f>
        <v>Pamela Navarro Castaños</v>
      </c>
      <c r="D465" s="48" t="str">
        <f>VLOOKUP('Cursos Actuales'!$B465,'B.D. (Ocultar)'!$B$4:$M$554,6,FALSE)</f>
        <v>Recursos humanos</v>
      </c>
      <c r="E465" s="48" t="str">
        <f>VLOOKUP('Cursos Actuales'!$B465,'B.D. (Ocultar)'!$B$4:$M$554,7,FALSE)</f>
        <v>RRHH Soft</v>
      </c>
      <c r="F465" s="48">
        <f>VLOOKUP('Cursos Actuales'!$B465,'B.D. (Ocultar)'!$B$4:$M$554,11,FALSE)</f>
        <v>2022</v>
      </c>
      <c r="G465" s="49" t="str">
        <f>VLOOKUP('Cursos Actuales'!$B465,'B.D. (Ocultar)'!$B$4:$M$888,10,FALSE)</f>
        <v>Sí</v>
      </c>
      <c r="H465" s="49" t="str">
        <f>VLOOKUP('Cursos Actuales'!$B465,'B.D. (Ocultar)'!$B$4:$M$554,9,FALSE)</f>
        <v>1h 10 min</v>
      </c>
      <c r="I465" s="50">
        <v>4.8611111111111112E-2</v>
      </c>
      <c r="J465" s="49" t="str">
        <f>VLOOKUP('Cursos Actuales'!$B465,'B.D. (Ocultar)'!$B$4:$M$554,12,FALSE)</f>
        <v>Intermedio</v>
      </c>
      <c r="K465" s="71"/>
      <c r="L465" s="52" t="str">
        <f>VLOOKUP(B465,'B.D. (Ocultar)'!$B$4:$N$584,13,FALSE)</f>
        <v>SI</v>
      </c>
      <c r="M465" s="67" t="s">
        <v>16</v>
      </c>
      <c r="N465" s="54"/>
    </row>
    <row r="466" spans="1:14" ht="14.4">
      <c r="A466" s="46">
        <v>463</v>
      </c>
      <c r="B466" s="60" t="s">
        <v>219</v>
      </c>
      <c r="C466" s="48" t="str">
        <f>VLOOKUP('Cursos Actuales'!$B466,'B.D. (Ocultar)'!$B$4:$M$554,4,FALSE)</f>
        <v>Carlo Rodríguez</v>
      </c>
      <c r="D466" s="48" t="str">
        <f>VLOOKUP('Cursos Actuales'!$B466,'B.D. (Ocultar)'!$B$4:$M$554,6,FALSE)</f>
        <v>Negocios</v>
      </c>
      <c r="E466" s="48" t="str">
        <f>VLOOKUP('Cursos Actuales'!$B466,'B.D. (Ocultar)'!$B$4:$M$554,7,FALSE)</f>
        <v>Emprendimiento</v>
      </c>
      <c r="F466" s="48">
        <f>VLOOKUP('Cursos Actuales'!$B466,'B.D. (Ocultar)'!$B$4:$M$554,11,FALSE)</f>
        <v>2022</v>
      </c>
      <c r="G466" s="49" t="str">
        <f>VLOOKUP('Cursos Actuales'!$B466,'B.D. (Ocultar)'!$B$4:$M$888,10,FALSE)</f>
        <v>Sí</v>
      </c>
      <c r="H466" s="49" t="str">
        <f>VLOOKUP('Cursos Actuales'!$B466,'B.D. (Ocultar)'!$B$4:$M$554,9,FALSE)</f>
        <v>1h 40 min</v>
      </c>
      <c r="I466" s="50">
        <v>6.9444444444444448E-2</v>
      </c>
      <c r="J466" s="49" t="str">
        <f>VLOOKUP('Cursos Actuales'!$B466,'B.D. (Ocultar)'!$B$4:$M$554,12,FALSE)</f>
        <v>Intermedio</v>
      </c>
      <c r="K466" s="71"/>
      <c r="L466" s="52" t="str">
        <f>VLOOKUP(B466,'B.D. (Ocultar)'!$B$4:$N$584,13,FALSE)</f>
        <v>SI</v>
      </c>
      <c r="M466" s="67" t="s">
        <v>16</v>
      </c>
      <c r="N466" s="61"/>
    </row>
    <row r="467" spans="1:14" ht="14.4">
      <c r="A467" s="46">
        <v>464</v>
      </c>
      <c r="B467" s="60" t="s">
        <v>221</v>
      </c>
      <c r="C467" s="48" t="str">
        <f>VLOOKUP('Cursos Actuales'!$B467,'B.D. (Ocultar)'!$B$4:$M$554,4,FALSE)</f>
        <v>Luis Alarcón</v>
      </c>
      <c r="D467" s="48" t="str">
        <f>VLOOKUP('Cursos Actuales'!$B467,'B.D. (Ocultar)'!$B$4:$M$554,6,FALSE)</f>
        <v>Producción y video</v>
      </c>
      <c r="E467" s="48" t="str">
        <f>VLOOKUP('Cursos Actuales'!$B467,'B.D. (Ocultar)'!$B$4:$M$554,7,FALSE)</f>
        <v>Diseño gráfico</v>
      </c>
      <c r="F467" s="48">
        <f>VLOOKUP('Cursos Actuales'!$B467,'B.D. (Ocultar)'!$B$4:$M$554,11,FALSE)</f>
        <v>2022</v>
      </c>
      <c r="G467" s="49" t="str">
        <f>VLOOKUP('Cursos Actuales'!$B467,'B.D. (Ocultar)'!$B$4:$M$888,10,FALSE)</f>
        <v>Sí</v>
      </c>
      <c r="H467" s="49" t="str">
        <f>VLOOKUP('Cursos Actuales'!$B467,'B.D. (Ocultar)'!$B$4:$M$554,9,FALSE)</f>
        <v>3h 33 min</v>
      </c>
      <c r="I467" s="50">
        <v>0.14791666666666667</v>
      </c>
      <c r="J467" s="49" t="str">
        <f>VLOOKUP('Cursos Actuales'!$B467,'B.D. (Ocultar)'!$B$4:$M$554,12,FALSE)</f>
        <v>Avanzado</v>
      </c>
      <c r="K467" s="71"/>
      <c r="L467" s="52" t="str">
        <f>VLOOKUP(B467,'B.D. (Ocultar)'!$B$4:$N$584,13,FALSE)</f>
        <v>SI</v>
      </c>
      <c r="M467" s="67" t="s">
        <v>16</v>
      </c>
      <c r="N467" s="61"/>
    </row>
    <row r="468" spans="1:14" ht="19.5" customHeight="1">
      <c r="A468" s="46">
        <v>465</v>
      </c>
      <c r="B468" s="60" t="s">
        <v>224</v>
      </c>
      <c r="C468" s="48" t="str">
        <f>VLOOKUP('Cursos Actuales'!$B468,'B.D. (Ocultar)'!$B$4:$M$554,4,FALSE)</f>
        <v>Jorge Dávila</v>
      </c>
      <c r="D468" s="48" t="str">
        <f>VLOOKUP('Cursos Actuales'!$B468,'B.D. (Ocultar)'!$B$4:$M$554,6,FALSE)</f>
        <v>Salud y seguridad ocupacional</v>
      </c>
      <c r="E468" s="48" t="str">
        <f>VLOOKUP('Cursos Actuales'!$B468,'B.D. (Ocultar)'!$B$4:$M$554,7,FALSE)</f>
        <v>Salud y seguridad ocupacional</v>
      </c>
      <c r="F468" s="48">
        <f>VLOOKUP('Cursos Actuales'!$B468,'B.D. (Ocultar)'!$B$4:$M$554,11,FALSE)</f>
        <v>2022</v>
      </c>
      <c r="G468" s="49" t="str">
        <f>VLOOKUP('Cursos Actuales'!$B468,'B.D. (Ocultar)'!$B$4:$M$888,10,FALSE)</f>
        <v>Sí</v>
      </c>
      <c r="H468" s="49" t="str">
        <f>VLOOKUP('Cursos Actuales'!$B468,'B.D. (Ocultar)'!$B$4:$M$554,9,FALSE)</f>
        <v>1 hr 57 min</v>
      </c>
      <c r="I468" s="50">
        <v>8.1250000000000003E-2</v>
      </c>
      <c r="J468" s="49" t="str">
        <f>VLOOKUP('Cursos Actuales'!$B468,'B.D. (Ocultar)'!$B$4:$M$554,12,FALSE)</f>
        <v>Intermedio</v>
      </c>
      <c r="K468" s="71"/>
      <c r="L468" s="52" t="str">
        <f>VLOOKUP(B468,'B.D. (Ocultar)'!$B$4:$N$584,13,FALSE)</f>
        <v>SI</v>
      </c>
      <c r="M468" s="67" t="s">
        <v>16</v>
      </c>
      <c r="N468" s="54"/>
    </row>
    <row r="469" spans="1:14" ht="18" customHeight="1">
      <c r="A469" s="46">
        <v>466</v>
      </c>
      <c r="B469" s="60" t="s">
        <v>227</v>
      </c>
      <c r="C469" s="48" t="str">
        <f>VLOOKUP('Cursos Actuales'!$B469,'B.D. (Ocultar)'!$B$4:$M$554,4,FALSE)</f>
        <v>Eduardo Fuentes y José Larraín</v>
      </c>
      <c r="D469" s="48" t="str">
        <f>VLOOKUP('Cursos Actuales'!$B469,'B.D. (Ocultar)'!$B$4:$M$554,6,FALSE)</f>
        <v>Recursos humanos</v>
      </c>
      <c r="E469" s="48" t="str">
        <f>VLOOKUP('Cursos Actuales'!$B469,'B.D. (Ocultar)'!$B$4:$M$554,7,FALSE)</f>
        <v>RRHH Hard</v>
      </c>
      <c r="F469" s="48">
        <f>VLOOKUP('Cursos Actuales'!$B469,'B.D. (Ocultar)'!$B$4:$M$554,11,FALSE)</f>
        <v>2022</v>
      </c>
      <c r="G469" s="49" t="str">
        <f>VLOOKUP('Cursos Actuales'!$B469,'B.D. (Ocultar)'!$B$4:$M$888,10,FALSE)</f>
        <v>Sí</v>
      </c>
      <c r="H469" s="49" t="str">
        <f>VLOOKUP('Cursos Actuales'!$B469,'B.D. (Ocultar)'!$B$4:$M$554,9,FALSE)</f>
        <v>1 hr 34 min</v>
      </c>
      <c r="I469" s="50">
        <v>6.5277777777777782E-2</v>
      </c>
      <c r="J469" s="49" t="str">
        <f>VLOOKUP('Cursos Actuales'!$B469,'B.D. (Ocultar)'!$B$4:$M$554,12,FALSE)</f>
        <v>Intermedio</v>
      </c>
      <c r="K469" s="71"/>
      <c r="L469" s="52" t="str">
        <f>VLOOKUP(B469,'B.D. (Ocultar)'!$B$4:$N$584,13,FALSE)</f>
        <v>SI</v>
      </c>
      <c r="M469" s="67" t="s">
        <v>16</v>
      </c>
      <c r="N469" s="54"/>
    </row>
    <row r="470" spans="1:14" ht="14.4">
      <c r="A470" s="46">
        <v>467</v>
      </c>
      <c r="B470" s="60" t="s">
        <v>230</v>
      </c>
      <c r="C470" s="48" t="str">
        <f>VLOOKUP('Cursos Actuales'!$B470,'B.D. (Ocultar)'!$B$4:$M$554,4,FALSE)</f>
        <v>Mariana Pusich</v>
      </c>
      <c r="D470" s="48" t="str">
        <f>VLOOKUP('Cursos Actuales'!$B470,'B.D. (Ocultar)'!$B$4:$M$554,6,FALSE)</f>
        <v>Recursos humanos</v>
      </c>
      <c r="E470" s="48" t="str">
        <f>VLOOKUP('Cursos Actuales'!$B470,'B.D. (Ocultar)'!$B$4:$M$554,7,FALSE)</f>
        <v>RRHH Hard</v>
      </c>
      <c r="F470" s="48">
        <f>VLOOKUP('Cursos Actuales'!$B470,'B.D. (Ocultar)'!$B$4:$M$554,11,FALSE)</f>
        <v>2022</v>
      </c>
      <c r="G470" s="49" t="str">
        <f>VLOOKUP('Cursos Actuales'!$B470,'B.D. (Ocultar)'!$B$4:$M$888,10,FALSE)</f>
        <v>Sí</v>
      </c>
      <c r="H470" s="49" t="str">
        <f>VLOOKUP('Cursos Actuales'!$B470,'B.D. (Ocultar)'!$B$4:$M$554,9,FALSE)</f>
        <v>1 hr 6 min</v>
      </c>
      <c r="I470" s="50">
        <v>4.583333333333333E-2</v>
      </c>
      <c r="J470" s="49" t="str">
        <f>VLOOKUP('Cursos Actuales'!$B470,'B.D. (Ocultar)'!$B$4:$M$554,12,FALSE)</f>
        <v>Intermedio</v>
      </c>
      <c r="K470" s="71"/>
      <c r="L470" s="52" t="str">
        <f>VLOOKUP(B470,'B.D. (Ocultar)'!$B$4:$N$584,13,FALSE)</f>
        <v>SI</v>
      </c>
      <c r="M470" s="67" t="s">
        <v>16</v>
      </c>
      <c r="N470" s="54"/>
    </row>
    <row r="471" spans="1:14" ht="18.75" customHeight="1">
      <c r="A471" s="46">
        <v>468</v>
      </c>
      <c r="B471" s="60" t="s">
        <v>233</v>
      </c>
      <c r="C471" s="48" t="str">
        <f>VLOOKUP('Cursos Actuales'!$B471,'B.D. (Ocultar)'!$B$4:$M$554,4,FALSE)</f>
        <v>Juan Miguel Maldonado</v>
      </c>
      <c r="D471" s="48" t="str">
        <f>VLOOKUP('Cursos Actuales'!$B471,'B.D. (Ocultar)'!$B$4:$M$554,6,FALSE)</f>
        <v>Diseño y creatividad</v>
      </c>
      <c r="E471" s="48" t="str">
        <f>VLOOKUP('Cursos Actuales'!$B471,'B.D. (Ocultar)'!$B$4:$M$554,7,FALSE)</f>
        <v>Diseño gráfico</v>
      </c>
      <c r="F471" s="48">
        <f>VLOOKUP('Cursos Actuales'!$B471,'B.D. (Ocultar)'!$B$4:$M$554,11,FALSE)</f>
        <v>2022</v>
      </c>
      <c r="G471" s="49" t="str">
        <f>VLOOKUP('Cursos Actuales'!$B471,'B.D. (Ocultar)'!$B$4:$M$888,10,FALSE)</f>
        <v>Sí</v>
      </c>
      <c r="H471" s="49" t="str">
        <f>VLOOKUP('Cursos Actuales'!$B471,'B.D. (Ocultar)'!$B$4:$M$554,9,FALSE)</f>
        <v>1 hr 23 min</v>
      </c>
      <c r="I471" s="50">
        <v>5.7638888888888892E-2</v>
      </c>
      <c r="J471" s="49" t="str">
        <f>VLOOKUP('Cursos Actuales'!$B471,'B.D. (Ocultar)'!$B$4:$M$554,12,FALSE)</f>
        <v>Intermedio</v>
      </c>
      <c r="K471" s="71"/>
      <c r="L471" s="52" t="str">
        <f>VLOOKUP(B471,'B.D. (Ocultar)'!$B$4:$N$584,13,FALSE)</f>
        <v>SI</v>
      </c>
      <c r="M471" s="67" t="s">
        <v>16</v>
      </c>
      <c r="N471" s="54"/>
    </row>
    <row r="472" spans="1:14" ht="14.4">
      <c r="A472" s="46">
        <v>469</v>
      </c>
      <c r="B472" s="60" t="s">
        <v>236</v>
      </c>
      <c r="C472" s="48" t="str">
        <f>VLOOKUP('Cursos Actuales'!$B472,'B.D. (Ocultar)'!$B$4:$M$554,4,FALSE)</f>
        <v>Luis Alarcón</v>
      </c>
      <c r="D472" s="48" t="str">
        <f>VLOOKUP('Cursos Actuales'!$B472,'B.D. (Ocultar)'!$B$4:$M$554,6,FALSE)</f>
        <v>Diseño y creatividad</v>
      </c>
      <c r="E472" s="48" t="str">
        <f>VLOOKUP('Cursos Actuales'!$B472,'B.D. (Ocultar)'!$B$4:$M$554,7,FALSE)</f>
        <v>Diseño gráfico</v>
      </c>
      <c r="F472" s="48">
        <f>VLOOKUP('Cursos Actuales'!$B472,'B.D. (Ocultar)'!$B$4:$M$554,11,FALSE)</f>
        <v>2022</v>
      </c>
      <c r="G472" s="49" t="str">
        <f>VLOOKUP('Cursos Actuales'!$B472,'B.D. (Ocultar)'!$B$4:$M$888,10,FALSE)</f>
        <v>Sí</v>
      </c>
      <c r="H472" s="49" t="str">
        <f>VLOOKUP('Cursos Actuales'!$B472,'B.D. (Ocultar)'!$B$4:$M$554,9,FALSE)</f>
        <v>2 hr 41 min</v>
      </c>
      <c r="I472" s="50">
        <v>0.11180555555555556</v>
      </c>
      <c r="J472" s="49" t="str">
        <f>VLOOKUP('Cursos Actuales'!$B472,'B.D. (Ocultar)'!$B$4:$M$554,12,FALSE)</f>
        <v>Intermedio</v>
      </c>
      <c r="K472" s="71"/>
      <c r="L472" s="52" t="str">
        <f>VLOOKUP(B472,'B.D. (Ocultar)'!$B$4:$N$584,13,FALSE)</f>
        <v>SI</v>
      </c>
      <c r="M472" s="67" t="s">
        <v>16</v>
      </c>
      <c r="N472" s="61"/>
    </row>
    <row r="473" spans="1:14" ht="14.4">
      <c r="A473" s="46">
        <v>470</v>
      </c>
      <c r="B473" s="60" t="s">
        <v>238</v>
      </c>
      <c r="C473" s="48" t="str">
        <f>VLOOKUP('Cursos Actuales'!$B473,'B.D. (Ocultar)'!$B$4:$M$554,4,FALSE)</f>
        <v>Raúl Diaz Miranda</v>
      </c>
      <c r="D473" s="48" t="str">
        <f>VLOOKUP('Cursos Actuales'!$B473,'B.D. (Ocultar)'!$B$4:$M$554,6,FALSE)</f>
        <v>Marketing</v>
      </c>
      <c r="E473" s="48" t="str">
        <f>VLOOKUP('Cursos Actuales'!$B473,'B.D. (Ocultar)'!$B$4:$M$554,7,FALSE)</f>
        <v>Comunicación</v>
      </c>
      <c r="F473" s="48">
        <f>VLOOKUP('Cursos Actuales'!$B473,'B.D. (Ocultar)'!$B$4:$M$554,11,FALSE)</f>
        <v>2022</v>
      </c>
      <c r="G473" s="49" t="str">
        <f>VLOOKUP('Cursos Actuales'!$B473,'B.D. (Ocultar)'!$B$4:$M$888,10,FALSE)</f>
        <v>Sí</v>
      </c>
      <c r="H473" s="49" t="str">
        <f>VLOOKUP('Cursos Actuales'!$B473,'B.D. (Ocultar)'!$B$4:$M$554,9,FALSE)</f>
        <v>1h 9 min</v>
      </c>
      <c r="I473" s="50">
        <v>4.791666666666667E-2</v>
      </c>
      <c r="J473" s="49" t="str">
        <f>VLOOKUP('Cursos Actuales'!$B473,'B.D. (Ocultar)'!$B$4:$M$554,12,FALSE)</f>
        <v>Intermedio</v>
      </c>
      <c r="K473" s="71"/>
      <c r="L473" s="52" t="str">
        <f>VLOOKUP(B473,'B.D. (Ocultar)'!$B$4:$N$584,13,FALSE)</f>
        <v>SI</v>
      </c>
      <c r="M473" s="67" t="s">
        <v>16</v>
      </c>
      <c r="N473" s="54"/>
    </row>
    <row r="474" spans="1:14" ht="14.4">
      <c r="A474" s="46">
        <v>471</v>
      </c>
      <c r="B474" s="60" t="s">
        <v>241</v>
      </c>
      <c r="C474" s="48" t="str">
        <f>VLOOKUP('Cursos Actuales'!$B474,'B.D. (Ocultar)'!$B$4:$M$554,4,FALSE)</f>
        <v>Juan Carlo Muñoz</v>
      </c>
      <c r="D474" s="48" t="str">
        <f>VLOOKUP('Cursos Actuales'!$B474,'B.D. (Ocultar)'!$B$4:$M$554,6,FALSE)</f>
        <v>Negocios</v>
      </c>
      <c r="E474" s="48" t="str">
        <f>VLOOKUP('Cursos Actuales'!$B474,'B.D. (Ocultar)'!$B$4:$M$554,7,FALSE)</f>
        <v>Emprendimiento</v>
      </c>
      <c r="F474" s="48">
        <f>VLOOKUP('Cursos Actuales'!$B474,'B.D. (Ocultar)'!$B$4:$M$554,11,FALSE)</f>
        <v>2022</v>
      </c>
      <c r="G474" s="49" t="str">
        <f>VLOOKUP('Cursos Actuales'!$B474,'B.D. (Ocultar)'!$B$4:$M$888,10,FALSE)</f>
        <v>Sí</v>
      </c>
      <c r="H474" s="49" t="str">
        <f>VLOOKUP('Cursos Actuales'!$B474,'B.D. (Ocultar)'!$B$4:$M$554,9,FALSE)</f>
        <v>1 hr 45 min</v>
      </c>
      <c r="I474" s="50">
        <v>7.2916666666666671E-2</v>
      </c>
      <c r="J474" s="49" t="str">
        <f>VLOOKUP('Cursos Actuales'!$B474,'B.D. (Ocultar)'!$B$4:$M$554,12,FALSE)</f>
        <v>Básico - Intermedio</v>
      </c>
      <c r="K474" s="71"/>
      <c r="L474" s="52" t="str">
        <f>VLOOKUP(B474,'B.D. (Ocultar)'!$B$4:$N$584,13,FALSE)</f>
        <v>SI</v>
      </c>
      <c r="M474" s="67" t="s">
        <v>16</v>
      </c>
      <c r="N474" s="61"/>
    </row>
    <row r="475" spans="1:14" ht="14.4">
      <c r="A475" s="46">
        <v>472</v>
      </c>
      <c r="B475" s="60" t="s">
        <v>252</v>
      </c>
      <c r="C475" s="48" t="str">
        <f>VLOOKUP('Cursos Actuales'!$B475,'B.D. (Ocultar)'!$B$4:$M$554,4,FALSE)</f>
        <v>Giovanni Beltrán</v>
      </c>
      <c r="D475" s="48" t="str">
        <f>VLOOKUP('Cursos Actuales'!$B475,'B.D. (Ocultar)'!$B$4:$M$554,6,FALSE)</f>
        <v>Recursos humanos</v>
      </c>
      <c r="E475" s="48" t="str">
        <f>VLOOKUP('Cursos Actuales'!$B475,'B.D. (Ocultar)'!$B$4:$M$554,7,FALSE)</f>
        <v>RRHH Hard</v>
      </c>
      <c r="F475" s="48">
        <f>VLOOKUP('Cursos Actuales'!$B475,'B.D. (Ocultar)'!$B$4:$M$554,11,FALSE)</f>
        <v>2022</v>
      </c>
      <c r="G475" s="49" t="str">
        <f>VLOOKUP('Cursos Actuales'!$B475,'B.D. (Ocultar)'!$B$4:$M$888,10,FALSE)</f>
        <v>Sí</v>
      </c>
      <c r="H475" s="49" t="str">
        <f>VLOOKUP('Cursos Actuales'!$B475,'B.D. (Ocultar)'!$B$4:$M$554,9,FALSE)</f>
        <v>1 hr 34 min</v>
      </c>
      <c r="I475" s="50">
        <v>6.5277777777777782E-2</v>
      </c>
      <c r="J475" s="49" t="str">
        <f>VLOOKUP('Cursos Actuales'!$B475,'B.D. (Ocultar)'!$B$4:$M$554,12,FALSE)</f>
        <v>Intermedio</v>
      </c>
      <c r="K475" s="71"/>
      <c r="L475" s="52" t="str">
        <f>VLOOKUP(B475,'B.D. (Ocultar)'!$B$4:$N$584,13,FALSE)</f>
        <v>SI</v>
      </c>
      <c r="M475" s="67" t="s">
        <v>16</v>
      </c>
      <c r="N475" s="54"/>
    </row>
    <row r="476" spans="1:14" ht="14.4">
      <c r="A476" s="46">
        <v>473</v>
      </c>
      <c r="B476" s="60" t="s">
        <v>260</v>
      </c>
      <c r="C476" s="48" t="str">
        <f>VLOOKUP('Cursos Actuales'!$B476,'B.D. (Ocultar)'!$B$4:$M$554,4,FALSE)</f>
        <v>Sergio Bazo</v>
      </c>
      <c r="D476" s="48" t="str">
        <f>VLOOKUP('Cursos Actuales'!$B476,'B.D. (Ocultar)'!$B$4:$M$554,6,FALSE)</f>
        <v>Microsof Office</v>
      </c>
      <c r="E476" s="48" t="str">
        <f>VLOOKUP('Cursos Actuales'!$B476,'B.D. (Ocultar)'!$B$4:$M$554,7,FALSE)</f>
        <v>Office</v>
      </c>
      <c r="F476" s="48">
        <f>VLOOKUP('Cursos Actuales'!$B476,'B.D. (Ocultar)'!$B$4:$M$554,11,FALSE)</f>
        <v>2022</v>
      </c>
      <c r="G476" s="49" t="str">
        <f>VLOOKUP('Cursos Actuales'!$B476,'B.D. (Ocultar)'!$B$4:$M$888,10,FALSE)</f>
        <v>Sí</v>
      </c>
      <c r="H476" s="49" t="str">
        <f>VLOOKUP('Cursos Actuales'!$B476,'B.D. (Ocultar)'!$B$4:$M$554,9,FALSE)</f>
        <v>4h 50 min</v>
      </c>
      <c r="I476" s="50">
        <v>0.2013888888888889</v>
      </c>
      <c r="J476" s="49" t="str">
        <f>VLOOKUP('Cursos Actuales'!$B476,'B.D. (Ocultar)'!$B$4:$M$554,12,FALSE)</f>
        <v>Intermedio - Avanzado</v>
      </c>
      <c r="K476" s="71"/>
      <c r="L476" s="52" t="str">
        <f>VLOOKUP(B476,'B.D. (Ocultar)'!$B$4:$N$584,13,FALSE)</f>
        <v>SI</v>
      </c>
      <c r="M476" s="67" t="s">
        <v>16</v>
      </c>
      <c r="N476" s="61"/>
    </row>
    <row r="477" spans="1:14" ht="14.4">
      <c r="A477" s="46">
        <v>474</v>
      </c>
      <c r="B477" s="60" t="s">
        <v>172</v>
      </c>
      <c r="C477" s="48" t="str">
        <f>VLOOKUP('Cursos Actuales'!$B477,'B.D. (Ocultar)'!$B$4:$M$554,4,FALSE)</f>
        <v>Francisco Carvajal</v>
      </c>
      <c r="D477" s="48" t="str">
        <f>VLOOKUP('Cursos Actuales'!$B477,'B.D. (Ocultar)'!$B$4:$M$554,6,FALSE)</f>
        <v>Negocios</v>
      </c>
      <c r="E477" s="48" t="str">
        <f>VLOOKUP('Cursos Actuales'!$B477,'B.D. (Ocultar)'!$B$4:$M$554,7,FALSE)</f>
        <v>Emprendimiento</v>
      </c>
      <c r="F477" s="48">
        <f>VLOOKUP('Cursos Actuales'!$B477,'B.D. (Ocultar)'!$B$4:$M$554,11,FALSE)</f>
        <v>2022</v>
      </c>
      <c r="G477" s="49" t="str">
        <f>VLOOKUP('Cursos Actuales'!$B477,'B.D. (Ocultar)'!$B$4:$M$888,10,FALSE)</f>
        <v>Sí</v>
      </c>
      <c r="H477" s="49" t="str">
        <f>VLOOKUP('Cursos Actuales'!$B477,'B.D. (Ocultar)'!$B$4:$M$554,9,FALSE)</f>
        <v>59 min</v>
      </c>
      <c r="I477" s="50">
        <v>4.0972222222222222E-2</v>
      </c>
      <c r="J477" s="49" t="str">
        <f>VLOOKUP('Cursos Actuales'!$B477,'B.D. (Ocultar)'!$B$4:$M$554,12,FALSE)</f>
        <v>Básico - Intermedio</v>
      </c>
      <c r="K477" s="71"/>
      <c r="L477" s="52" t="str">
        <f>VLOOKUP(B477,'B.D. (Ocultar)'!$B$4:$N$584,13,FALSE)</f>
        <v>SI</v>
      </c>
      <c r="M477" s="67" t="s">
        <v>16</v>
      </c>
      <c r="N477" s="61"/>
    </row>
    <row r="478" spans="1:14" ht="14.4">
      <c r="A478" s="46">
        <v>475</v>
      </c>
      <c r="B478" s="60" t="s">
        <v>178</v>
      </c>
      <c r="C478" s="48" t="str">
        <f>VLOOKUP('Cursos Actuales'!$B478,'B.D. (Ocultar)'!$B$4:$M$554,4,FALSE)</f>
        <v>Renzo Peche</v>
      </c>
      <c r="D478" s="48" t="str">
        <f>VLOOKUP('Cursos Actuales'!$B478,'B.D. (Ocultar)'!$B$4:$M$554,6,FALSE)</f>
        <v>Negocios</v>
      </c>
      <c r="E478" s="48" t="str">
        <f>VLOOKUP('Cursos Actuales'!$B478,'B.D. (Ocultar)'!$B$4:$M$554,7,FALSE)</f>
        <v>Finanzas</v>
      </c>
      <c r="F478" s="48">
        <f>VLOOKUP('Cursos Actuales'!$B478,'B.D. (Ocultar)'!$B$4:$M$554,11,FALSE)</f>
        <v>2022</v>
      </c>
      <c r="G478" s="49" t="str">
        <f>VLOOKUP('Cursos Actuales'!$B478,'B.D. (Ocultar)'!$B$4:$M$888,10,FALSE)</f>
        <v>Sí</v>
      </c>
      <c r="H478" s="49" t="str">
        <f>VLOOKUP('Cursos Actuales'!$B478,'B.D. (Ocultar)'!$B$4:$M$554,9,FALSE)</f>
        <v>1 hr 41 min</v>
      </c>
      <c r="I478" s="50">
        <v>7.013888888888889E-2</v>
      </c>
      <c r="J478" s="49" t="str">
        <f>VLOOKUP('Cursos Actuales'!$B478,'B.D. (Ocultar)'!$B$4:$M$554,12,FALSE)</f>
        <v>Básico - Intermedio</v>
      </c>
      <c r="K478" s="71"/>
      <c r="L478" s="52" t="str">
        <f>VLOOKUP(B478,'B.D. (Ocultar)'!$B$4:$N$584,13,FALSE)</f>
        <v>SI</v>
      </c>
      <c r="M478" s="67" t="s">
        <v>16</v>
      </c>
      <c r="N478" s="61"/>
    </row>
    <row r="479" spans="1:14" ht="14.4">
      <c r="A479" s="46">
        <v>476</v>
      </c>
      <c r="B479" s="60" t="s">
        <v>181</v>
      </c>
      <c r="C479" s="48" t="str">
        <f>VLOOKUP('Cursos Actuales'!$B479,'B.D. (Ocultar)'!$B$4:$M$554,4,FALSE)</f>
        <v>Giuliana Bendezú</v>
      </c>
      <c r="D479" s="48" t="str">
        <f>VLOOKUP('Cursos Actuales'!$B479,'B.D. (Ocultar)'!$B$4:$M$554,6,FALSE)</f>
        <v>Diseño y creatividad</v>
      </c>
      <c r="E479" s="48" t="str">
        <f>VLOOKUP('Cursos Actuales'!$B479,'B.D. (Ocultar)'!$B$4:$M$554,7,FALSE)</f>
        <v>creatividad</v>
      </c>
      <c r="F479" s="48">
        <f>VLOOKUP('Cursos Actuales'!$B479,'B.D. (Ocultar)'!$B$4:$M$554,11,FALSE)</f>
        <v>2022</v>
      </c>
      <c r="G479" s="49" t="str">
        <f>VLOOKUP('Cursos Actuales'!$B479,'B.D. (Ocultar)'!$B$4:$M$888,10,FALSE)</f>
        <v>Sí</v>
      </c>
      <c r="H479" s="49" t="str">
        <f>VLOOKUP('Cursos Actuales'!$B479,'B.D. (Ocultar)'!$B$4:$M$554,9,FALSE)</f>
        <v>1h 29 min</v>
      </c>
      <c r="I479" s="50">
        <v>6.1805555555555558E-2</v>
      </c>
      <c r="J479" s="49" t="str">
        <f>VLOOKUP('Cursos Actuales'!$B479,'B.D. (Ocultar)'!$B$4:$M$554,12,FALSE)</f>
        <v>Básico</v>
      </c>
      <c r="K479" s="71"/>
      <c r="L479" s="52" t="str">
        <f>VLOOKUP(B479,'B.D. (Ocultar)'!$B$4:$N$584,13,FALSE)</f>
        <v>SI</v>
      </c>
      <c r="M479" s="67" t="s">
        <v>16</v>
      </c>
      <c r="N479" s="61"/>
    </row>
    <row r="480" spans="1:14" ht="14.4">
      <c r="A480" s="46">
        <v>477</v>
      </c>
      <c r="B480" s="60" t="s">
        <v>185</v>
      </c>
      <c r="C480" s="48" t="str">
        <f>VLOOKUP('Cursos Actuales'!$B480,'B.D. (Ocultar)'!$B$4:$M$554,4,FALSE)</f>
        <v>Santiago Sologuren</v>
      </c>
      <c r="D480" s="48" t="str">
        <f>VLOOKUP('Cursos Actuales'!$B480,'B.D. (Ocultar)'!$B$4:$M$554,6,FALSE)</f>
        <v>Recursos humanos</v>
      </c>
      <c r="E480" s="48" t="str">
        <f>VLOOKUP('Cursos Actuales'!$B480,'B.D. (Ocultar)'!$B$4:$M$554,7,FALSE)</f>
        <v>RRHH Soft</v>
      </c>
      <c r="F480" s="48">
        <f>VLOOKUP('Cursos Actuales'!$B480,'B.D. (Ocultar)'!$B$4:$M$554,11,FALSE)</f>
        <v>2022</v>
      </c>
      <c r="G480" s="49" t="str">
        <f>VLOOKUP('Cursos Actuales'!$B480,'B.D. (Ocultar)'!$B$4:$M$888,10,FALSE)</f>
        <v>Sí</v>
      </c>
      <c r="H480" s="49" t="str">
        <f>VLOOKUP('Cursos Actuales'!$B480,'B.D. (Ocultar)'!$B$4:$M$554,9,FALSE)</f>
        <v>2h</v>
      </c>
      <c r="I480" s="50">
        <v>8.3333333333333329E-2</v>
      </c>
      <c r="J480" s="49" t="str">
        <f>VLOOKUP('Cursos Actuales'!$B480,'B.D. (Ocultar)'!$B$4:$M$554,12,FALSE)</f>
        <v>Intermedio</v>
      </c>
      <c r="K480" s="71"/>
      <c r="L480" s="52" t="str">
        <f>VLOOKUP(B480,'B.D. (Ocultar)'!$B$4:$N$584,13,FALSE)</f>
        <v>SI</v>
      </c>
      <c r="M480" s="67" t="s">
        <v>16</v>
      </c>
      <c r="N480" s="54"/>
    </row>
    <row r="481" spans="1:14" ht="14.4">
      <c r="A481" s="46">
        <v>478</v>
      </c>
      <c r="B481" s="60" t="s">
        <v>188</v>
      </c>
      <c r="C481" s="48" t="str">
        <f>VLOOKUP('Cursos Actuales'!$B481,'B.D. (Ocultar)'!$B$4:$M$554,4,FALSE)</f>
        <v>Tetsumi Salazar</v>
      </c>
      <c r="D481" s="48" t="str">
        <f>VLOOKUP('Cursos Actuales'!$B481,'B.D. (Ocultar)'!$B$4:$M$554,6,FALSE)</f>
        <v>Marketing</v>
      </c>
      <c r="E481" s="48" t="str">
        <f>VLOOKUP('Cursos Actuales'!$B481,'B.D. (Ocultar)'!$B$4:$M$554,7,FALSE)</f>
        <v>Marketing digital</v>
      </c>
      <c r="F481" s="48">
        <f>VLOOKUP('Cursos Actuales'!$B481,'B.D. (Ocultar)'!$B$4:$M$554,11,FALSE)</f>
        <v>2022</v>
      </c>
      <c r="G481" s="49" t="str">
        <f>VLOOKUP('Cursos Actuales'!$B481,'B.D. (Ocultar)'!$B$4:$M$888,10,FALSE)</f>
        <v>Sí</v>
      </c>
      <c r="H481" s="49" t="str">
        <f>VLOOKUP('Cursos Actuales'!$B481,'B.D. (Ocultar)'!$B$4:$M$554,9,FALSE)</f>
        <v>1h 37 min</v>
      </c>
      <c r="I481" s="50">
        <v>6.7361111111111108E-2</v>
      </c>
      <c r="J481" s="49" t="str">
        <f>VLOOKUP('Cursos Actuales'!$B481,'B.D. (Ocultar)'!$B$4:$M$554,12,FALSE)</f>
        <v>Intermedio</v>
      </c>
      <c r="K481" s="71"/>
      <c r="L481" s="52" t="str">
        <f>VLOOKUP(B481,'B.D. (Ocultar)'!$B$4:$N$584,13,FALSE)</f>
        <v>SI</v>
      </c>
      <c r="M481" s="67" t="s">
        <v>16</v>
      </c>
      <c r="N481" s="54"/>
    </row>
    <row r="482" spans="1:14" ht="14.4">
      <c r="A482" s="46">
        <v>479</v>
      </c>
      <c r="B482" s="60" t="s">
        <v>191</v>
      </c>
      <c r="C482" s="48" t="str">
        <f>VLOOKUP('Cursos Actuales'!$B482,'B.D. (Ocultar)'!$B$4:$M$554,4,FALSE)</f>
        <v>Daniel Montanchez</v>
      </c>
      <c r="D482" s="48" t="str">
        <f>VLOOKUP('Cursos Actuales'!$B482,'B.D. (Ocultar)'!$B$4:$M$554,6,FALSE)</f>
        <v>Marketing</v>
      </c>
      <c r="E482" s="48" t="str">
        <f>VLOOKUP('Cursos Actuales'!$B482,'B.D. (Ocultar)'!$B$4:$M$554,7,FALSE)</f>
        <v>Marketing digital</v>
      </c>
      <c r="F482" s="48">
        <f>VLOOKUP('Cursos Actuales'!$B482,'B.D. (Ocultar)'!$B$4:$M$554,11,FALSE)</f>
        <v>2022</v>
      </c>
      <c r="G482" s="49" t="str">
        <f>VLOOKUP('Cursos Actuales'!$B482,'B.D. (Ocultar)'!$B$4:$M$888,10,FALSE)</f>
        <v>Sí</v>
      </c>
      <c r="H482" s="49" t="str">
        <f>VLOOKUP('Cursos Actuales'!$B482,'B.D. (Ocultar)'!$B$4:$M$554,9,FALSE)</f>
        <v>1h 29 min</v>
      </c>
      <c r="I482" s="50">
        <v>6.1805555555555558E-2</v>
      </c>
      <c r="J482" s="49" t="str">
        <f>VLOOKUP('Cursos Actuales'!$B482,'B.D. (Ocultar)'!$B$4:$M$554,12,FALSE)</f>
        <v>Intermedio</v>
      </c>
      <c r="K482" s="71"/>
      <c r="L482" s="52" t="str">
        <f>VLOOKUP(B482,'B.D. (Ocultar)'!$B$4:$N$584,13,FALSE)</f>
        <v>SI</v>
      </c>
      <c r="M482" s="67" t="s">
        <v>16</v>
      </c>
      <c r="N482" s="54"/>
    </row>
    <row r="483" spans="1:14" ht="14.4">
      <c r="A483" s="46">
        <v>480</v>
      </c>
      <c r="B483" s="60" t="s">
        <v>193</v>
      </c>
      <c r="C483" s="48" t="str">
        <f>VLOOKUP('Cursos Actuales'!$B483,'B.D. (Ocultar)'!$B$4:$M$554,4,FALSE)</f>
        <v>Wendy Orellana</v>
      </c>
      <c r="D483" s="48" t="str">
        <f>VLOOKUP('Cursos Actuales'!$B483,'B.D. (Ocultar)'!$B$4:$M$554,6,FALSE)</f>
        <v>Recursos humanos</v>
      </c>
      <c r="E483" s="48" t="str">
        <f>VLOOKUP('Cursos Actuales'!$B483,'B.D. (Ocultar)'!$B$4:$M$554,7,FALSE)</f>
        <v>RRHH Hard</v>
      </c>
      <c r="F483" s="48">
        <f>VLOOKUP('Cursos Actuales'!$B483,'B.D. (Ocultar)'!$B$4:$M$554,11,FALSE)</f>
        <v>2022</v>
      </c>
      <c r="G483" s="49" t="str">
        <f>VLOOKUP('Cursos Actuales'!$B483,'B.D. (Ocultar)'!$B$4:$M$888,10,FALSE)</f>
        <v>Sí</v>
      </c>
      <c r="H483" s="49" t="str">
        <f>VLOOKUP('Cursos Actuales'!$B483,'B.D. (Ocultar)'!$B$4:$M$554,9,FALSE)</f>
        <v>1h 20 min</v>
      </c>
      <c r="I483" s="50">
        <v>5.5555555555555552E-2</v>
      </c>
      <c r="J483" s="49" t="str">
        <f>VLOOKUP('Cursos Actuales'!$B483,'B.D. (Ocultar)'!$B$4:$M$554,12,FALSE)</f>
        <v>Intermedio</v>
      </c>
      <c r="K483" s="71"/>
      <c r="L483" s="52" t="str">
        <f>VLOOKUP(B483,'B.D. (Ocultar)'!$B$4:$N$584,13,FALSE)</f>
        <v>SI</v>
      </c>
      <c r="M483" s="67" t="s">
        <v>16</v>
      </c>
      <c r="N483" s="54"/>
    </row>
    <row r="484" spans="1:14" ht="27.6">
      <c r="A484" s="46">
        <v>481</v>
      </c>
      <c r="B484" s="60" t="s">
        <v>197</v>
      </c>
      <c r="C484" s="48" t="str">
        <f>VLOOKUP('Cursos Actuales'!$B484,'B.D. (Ocultar)'!$B$4:$M$554,4,FALSE)</f>
        <v>Luis Tapia</v>
      </c>
      <c r="D484" s="48" t="str">
        <f>VLOOKUP('Cursos Actuales'!$B484,'B.D. (Ocultar)'!$B$4:$M$554,6,FALSE)</f>
        <v>Salud y seguridad ocupacional</v>
      </c>
      <c r="E484" s="48" t="str">
        <f>VLOOKUP('Cursos Actuales'!$B484,'B.D. (Ocultar)'!$B$4:$M$554,7,FALSE)</f>
        <v>Salud y seguridad ocupacional</v>
      </c>
      <c r="F484" s="48">
        <f>VLOOKUP('Cursos Actuales'!$B484,'B.D. (Ocultar)'!$B$4:$M$554,11,FALSE)</f>
        <v>2022</v>
      </c>
      <c r="G484" s="49" t="str">
        <f>VLOOKUP('Cursos Actuales'!$B484,'B.D. (Ocultar)'!$B$4:$M$888,10,FALSE)</f>
        <v>Sí</v>
      </c>
      <c r="H484" s="49" t="str">
        <f>VLOOKUP('Cursos Actuales'!$B484,'B.D. (Ocultar)'!$B$4:$M$554,9,FALSE)</f>
        <v>56 min</v>
      </c>
      <c r="I484" s="50">
        <v>3.888888888888889E-2</v>
      </c>
      <c r="J484" s="49" t="str">
        <f>VLOOKUP('Cursos Actuales'!$B484,'B.D. (Ocultar)'!$B$4:$M$554,12,FALSE)</f>
        <v>Intermedio</v>
      </c>
      <c r="K484" s="71"/>
      <c r="L484" s="52" t="str">
        <f>VLOOKUP(B484,'B.D. (Ocultar)'!$B$4:$N$584,13,FALSE)</f>
        <v>SI</v>
      </c>
      <c r="M484" s="67" t="s">
        <v>16</v>
      </c>
      <c r="N484" s="54"/>
    </row>
    <row r="485" spans="1:14" ht="14.4">
      <c r="A485" s="46">
        <v>482</v>
      </c>
      <c r="B485" s="60" t="s">
        <v>199</v>
      </c>
      <c r="C485" s="48" t="str">
        <f>VLOOKUP('Cursos Actuales'!$B485,'B.D. (Ocultar)'!$B$4:$M$554,4,FALSE)</f>
        <v>Ana Balcázar</v>
      </c>
      <c r="D485" s="48" t="str">
        <f>VLOOKUP('Cursos Actuales'!$B485,'B.D. (Ocultar)'!$B$4:$M$554,6,FALSE)</f>
        <v>Diseño y creatividad</v>
      </c>
      <c r="E485" s="48" t="str">
        <f>VLOOKUP('Cursos Actuales'!$B485,'B.D. (Ocultar)'!$B$4:$M$554,7,FALSE)</f>
        <v>Diseño gráfico</v>
      </c>
      <c r="F485" s="48">
        <f>VLOOKUP('Cursos Actuales'!$B485,'B.D. (Ocultar)'!$B$4:$M$554,11,FALSE)</f>
        <v>2022</v>
      </c>
      <c r="G485" s="49" t="str">
        <f>VLOOKUP('Cursos Actuales'!$B485,'B.D. (Ocultar)'!$B$4:$M$888,10,FALSE)</f>
        <v>Sí</v>
      </c>
      <c r="H485" s="49" t="str">
        <f>VLOOKUP('Cursos Actuales'!$B485,'B.D. (Ocultar)'!$B$4:$M$554,9,FALSE)</f>
        <v>5 hr 49 min</v>
      </c>
      <c r="I485" s="50">
        <v>0.24236111111111111</v>
      </c>
      <c r="J485" s="49" t="str">
        <f>VLOOKUP('Cursos Actuales'!$B485,'B.D. (Ocultar)'!$B$4:$M$554,12,FALSE)</f>
        <v>Intermedio</v>
      </c>
      <c r="K485" s="71"/>
      <c r="L485" s="52" t="str">
        <f>VLOOKUP(B485,'B.D. (Ocultar)'!$B$4:$N$584,13,FALSE)</f>
        <v>SI</v>
      </c>
      <c r="M485" s="67" t="s">
        <v>16</v>
      </c>
      <c r="N485" s="54"/>
    </row>
    <row r="486" spans="1:14" ht="14.4">
      <c r="A486" s="46">
        <v>483</v>
      </c>
      <c r="B486" s="60" t="s">
        <v>208</v>
      </c>
      <c r="C486" s="48" t="str">
        <f>VLOOKUP('Cursos Actuales'!$B486,'B.D. (Ocultar)'!$B$4:$M$554,4,FALSE)</f>
        <v>Cristian Lindley</v>
      </c>
      <c r="D486" s="48" t="str">
        <f>VLOOKUP('Cursos Actuales'!$B486,'B.D. (Ocultar)'!$B$4:$M$554,6,FALSE)</f>
        <v>Negocios</v>
      </c>
      <c r="E486" s="48" t="str">
        <f>VLOOKUP('Cursos Actuales'!$B486,'B.D. (Ocultar)'!$B$4:$M$554,7,FALSE)</f>
        <v>Finanzas</v>
      </c>
      <c r="F486" s="48">
        <f>VLOOKUP('Cursos Actuales'!$B486,'B.D. (Ocultar)'!$B$4:$M$554,11,FALSE)</f>
        <v>2022</v>
      </c>
      <c r="G486" s="49" t="str">
        <f>VLOOKUP('Cursos Actuales'!$B486,'B.D. (Ocultar)'!$B$4:$M$888,10,FALSE)</f>
        <v>Sí</v>
      </c>
      <c r="H486" s="49" t="str">
        <f>VLOOKUP('Cursos Actuales'!$B486,'B.D. (Ocultar)'!$B$4:$M$554,9,FALSE)</f>
        <v>1 h 9 min</v>
      </c>
      <c r="I486" s="50">
        <v>4.791666666666667E-2</v>
      </c>
      <c r="J486" s="49" t="str">
        <f>VLOOKUP('Cursos Actuales'!$B486,'B.D. (Ocultar)'!$B$4:$M$554,12,FALSE)</f>
        <v>Intermedio</v>
      </c>
      <c r="K486" s="71"/>
      <c r="L486" s="52" t="str">
        <f>VLOOKUP(B486,'B.D. (Ocultar)'!$B$4:$N$584,13,FALSE)</f>
        <v>SI</v>
      </c>
      <c r="M486" s="67" t="s">
        <v>16</v>
      </c>
      <c r="N486" s="61"/>
    </row>
    <row r="487" spans="1:14" ht="14.4">
      <c r="A487" s="46">
        <v>484</v>
      </c>
      <c r="B487" s="60" t="s">
        <v>143</v>
      </c>
      <c r="C487" s="48" t="str">
        <f>VLOOKUP('Cursos Actuales'!$B487,'B.D. (Ocultar)'!$B$4:$M$554,4,FALSE)</f>
        <v>André del Águila</v>
      </c>
      <c r="D487" s="48" t="str">
        <f>VLOOKUP('Cursos Actuales'!$B487,'B.D. (Ocultar)'!$B$4:$M$554,6,FALSE)</f>
        <v>Marketing</v>
      </c>
      <c r="E487" s="48" t="str">
        <f>VLOOKUP('Cursos Actuales'!$B487,'B.D. (Ocultar)'!$B$4:$M$554,7,FALSE)</f>
        <v>Marketing digital</v>
      </c>
      <c r="F487" s="48">
        <f>VLOOKUP('Cursos Actuales'!$B487,'B.D. (Ocultar)'!$B$4:$M$554,11,FALSE)</f>
        <v>2022</v>
      </c>
      <c r="G487" s="49" t="str">
        <f>VLOOKUP('Cursos Actuales'!$B487,'B.D. (Ocultar)'!$B$4:$M$888,10,FALSE)</f>
        <v>Sí</v>
      </c>
      <c r="H487" s="49" t="str">
        <f>VLOOKUP('Cursos Actuales'!$B487,'B.D. (Ocultar)'!$B$4:$M$554,9,FALSE)</f>
        <v>1h 23 min</v>
      </c>
      <c r="I487" s="50">
        <v>5.7638888888888892E-2</v>
      </c>
      <c r="J487" s="49" t="str">
        <f>VLOOKUP('Cursos Actuales'!$B487,'B.D. (Ocultar)'!$B$4:$M$554,12,FALSE)</f>
        <v>Básico - Intermedio</v>
      </c>
      <c r="K487" s="71"/>
      <c r="L487" s="52" t="str">
        <f>VLOOKUP(B487,'B.D. (Ocultar)'!$B$4:$N$584,13,FALSE)</f>
        <v>SI</v>
      </c>
      <c r="M487" s="67" t="s">
        <v>16</v>
      </c>
      <c r="N487" s="61"/>
    </row>
    <row r="488" spans="1:14" ht="14.4">
      <c r="A488" s="46">
        <v>485</v>
      </c>
      <c r="B488" s="60" t="s">
        <v>146</v>
      </c>
      <c r="C488" s="48" t="str">
        <f>VLOOKUP('Cursos Actuales'!$B488,'B.D. (Ocultar)'!$B$4:$M$554,4,FALSE)</f>
        <v>Alex Cusihuaman</v>
      </c>
      <c r="D488" s="48" t="str">
        <f>VLOOKUP('Cursos Actuales'!$B488,'B.D. (Ocultar)'!$B$4:$M$554,6,FALSE)</f>
        <v>Marketing</v>
      </c>
      <c r="E488" s="48" t="str">
        <f>VLOOKUP('Cursos Actuales'!$B488,'B.D. (Ocultar)'!$B$4:$M$554,7,FALSE)</f>
        <v>Marketing digital</v>
      </c>
      <c r="F488" s="48">
        <f>VLOOKUP('Cursos Actuales'!$B488,'B.D. (Ocultar)'!$B$4:$M$554,11,FALSE)</f>
        <v>2022</v>
      </c>
      <c r="G488" s="49" t="str">
        <f>VLOOKUP('Cursos Actuales'!$B488,'B.D. (Ocultar)'!$B$4:$M$888,10,FALSE)</f>
        <v>Sí</v>
      </c>
      <c r="H488" s="49" t="str">
        <f>VLOOKUP('Cursos Actuales'!$B488,'B.D. (Ocultar)'!$B$4:$M$554,9,FALSE)</f>
        <v>1h 19 min</v>
      </c>
      <c r="I488" s="50">
        <v>5.486111111111111E-2</v>
      </c>
      <c r="J488" s="49" t="str">
        <f>VLOOKUP('Cursos Actuales'!$B488,'B.D. (Ocultar)'!$B$4:$M$554,12,FALSE)</f>
        <v>Intermedio</v>
      </c>
      <c r="K488" s="71"/>
      <c r="L488" s="52" t="str">
        <f>VLOOKUP(B488,'B.D. (Ocultar)'!$B$4:$N$584,13,FALSE)</f>
        <v>SI</v>
      </c>
      <c r="M488" s="67" t="s">
        <v>16</v>
      </c>
      <c r="N488" s="61"/>
    </row>
    <row r="489" spans="1:14" ht="14.4">
      <c r="A489" s="46">
        <v>486</v>
      </c>
      <c r="B489" s="60" t="s">
        <v>148</v>
      </c>
      <c r="C489" s="48" t="str">
        <f>VLOOKUP('Cursos Actuales'!$B489,'B.D. (Ocultar)'!$B$4:$M$554,4,FALSE)</f>
        <v>Daniela de los Ríos</v>
      </c>
      <c r="D489" s="48" t="str">
        <f>VLOOKUP('Cursos Actuales'!$B489,'B.D. (Ocultar)'!$B$4:$M$554,6,FALSE)</f>
        <v>Marketing</v>
      </c>
      <c r="E489" s="48" t="str">
        <f>VLOOKUP('Cursos Actuales'!$B489,'B.D. (Ocultar)'!$B$4:$M$554,7,FALSE)</f>
        <v>Marketing digital</v>
      </c>
      <c r="F489" s="48">
        <f>VLOOKUP('Cursos Actuales'!$B489,'B.D. (Ocultar)'!$B$4:$M$554,11,FALSE)</f>
        <v>2022</v>
      </c>
      <c r="G489" s="49" t="str">
        <f>VLOOKUP('Cursos Actuales'!$B489,'B.D. (Ocultar)'!$B$4:$M$888,10,FALSE)</f>
        <v>Sí</v>
      </c>
      <c r="H489" s="49" t="str">
        <f>VLOOKUP('Cursos Actuales'!$B489,'B.D. (Ocultar)'!$B$4:$M$554,9,FALSE)</f>
        <v>1h 16 min</v>
      </c>
      <c r="I489" s="50">
        <v>5.2777777777777778E-2</v>
      </c>
      <c r="J489" s="49" t="str">
        <f>VLOOKUP('Cursos Actuales'!$B489,'B.D. (Ocultar)'!$B$4:$M$554,12,FALSE)</f>
        <v>Básico</v>
      </c>
      <c r="K489" s="71"/>
      <c r="L489" s="52" t="str">
        <f>VLOOKUP(B489,'B.D. (Ocultar)'!$B$4:$N$584,13,FALSE)</f>
        <v>SI</v>
      </c>
      <c r="M489" s="67" t="s">
        <v>16</v>
      </c>
      <c r="N489" s="61"/>
    </row>
    <row r="490" spans="1:14" ht="14.4">
      <c r="A490" s="46">
        <v>487</v>
      </c>
      <c r="B490" s="60" t="s">
        <v>154</v>
      </c>
      <c r="C490" s="48" t="str">
        <f>VLOOKUP('Cursos Actuales'!$B490,'B.D. (Ocultar)'!$B$4:$M$554,4,FALSE)</f>
        <v>Malko Gallegos</v>
      </c>
      <c r="D490" s="48" t="str">
        <f>VLOOKUP('Cursos Actuales'!$B490,'B.D. (Ocultar)'!$B$4:$M$554,6,FALSE)</f>
        <v>Diseño y creatividad</v>
      </c>
      <c r="E490" s="48" t="str">
        <f>VLOOKUP('Cursos Actuales'!$B490,'B.D. (Ocultar)'!$B$4:$M$554,7,FALSE)</f>
        <v>Comunicación</v>
      </c>
      <c r="F490" s="48">
        <f>VLOOKUP('Cursos Actuales'!$B490,'B.D. (Ocultar)'!$B$4:$M$554,11,FALSE)</f>
        <v>2022</v>
      </c>
      <c r="G490" s="49" t="str">
        <f>VLOOKUP('Cursos Actuales'!$B490,'B.D. (Ocultar)'!$B$4:$M$888,10,FALSE)</f>
        <v>Sí</v>
      </c>
      <c r="H490" s="49" t="str">
        <f>VLOOKUP('Cursos Actuales'!$B490,'B.D. (Ocultar)'!$B$4:$M$554,9,FALSE)</f>
        <v>1 h 11 min</v>
      </c>
      <c r="I490" s="50">
        <v>4.9305555555555554E-2</v>
      </c>
      <c r="J490" s="49" t="str">
        <f>VLOOKUP('Cursos Actuales'!$B490,'B.D. (Ocultar)'!$B$4:$M$554,12,FALSE)</f>
        <v>Básico</v>
      </c>
      <c r="K490" s="71"/>
      <c r="L490" s="52" t="str">
        <f>VLOOKUP(B490,'B.D. (Ocultar)'!$B$4:$N$584,13,FALSE)</f>
        <v>SI</v>
      </c>
      <c r="M490" s="67" t="s">
        <v>16</v>
      </c>
      <c r="N490" s="61"/>
    </row>
    <row r="491" spans="1:14" ht="14.4">
      <c r="A491" s="46">
        <v>488</v>
      </c>
      <c r="B491" s="60" t="s">
        <v>158</v>
      </c>
      <c r="C491" s="48" t="str">
        <f>VLOOKUP('Cursos Actuales'!$B491,'B.D. (Ocultar)'!$B$4:$M$554,4,FALSE)</f>
        <v>Fiorella Alvitez</v>
      </c>
      <c r="D491" s="48" t="str">
        <f>VLOOKUP('Cursos Actuales'!$B491,'B.D. (Ocultar)'!$B$4:$M$554,6,FALSE)</f>
        <v>Diseño y creatividad</v>
      </c>
      <c r="E491" s="48" t="str">
        <f>VLOOKUP('Cursos Actuales'!$B491,'B.D. (Ocultar)'!$B$4:$M$554,7,FALSE)</f>
        <v>Diseño gráfico</v>
      </c>
      <c r="F491" s="48">
        <f>VLOOKUP('Cursos Actuales'!$B491,'B.D. (Ocultar)'!$B$4:$M$554,11,FALSE)</f>
        <v>2022</v>
      </c>
      <c r="G491" s="49" t="str">
        <f>VLOOKUP('Cursos Actuales'!$B491,'B.D. (Ocultar)'!$B$4:$M$888,10,FALSE)</f>
        <v>Sí</v>
      </c>
      <c r="H491" s="49" t="str">
        <f>VLOOKUP('Cursos Actuales'!$B491,'B.D. (Ocultar)'!$B$4:$M$554,9,FALSE)</f>
        <v>1 h 11 min</v>
      </c>
      <c r="I491" s="50">
        <v>4.9305555555555554E-2</v>
      </c>
      <c r="J491" s="49" t="str">
        <f>VLOOKUP('Cursos Actuales'!$B491,'B.D. (Ocultar)'!$B$4:$M$554,12,FALSE)</f>
        <v>Básico</v>
      </c>
      <c r="K491" s="71"/>
      <c r="L491" s="52" t="str">
        <f>VLOOKUP(B491,'B.D. (Ocultar)'!$B$4:$N$584,13,FALSE)</f>
        <v>SI</v>
      </c>
      <c r="M491" s="67" t="s">
        <v>16</v>
      </c>
      <c r="N491" s="61"/>
    </row>
    <row r="492" spans="1:14" ht="14.4">
      <c r="A492" s="46">
        <v>489</v>
      </c>
      <c r="B492" s="60" t="s">
        <v>159</v>
      </c>
      <c r="C492" s="48" t="str">
        <f>VLOOKUP('Cursos Actuales'!$B492,'B.D. (Ocultar)'!$B$4:$M$554,4,FALSE)</f>
        <v>Eduardo Rubio</v>
      </c>
      <c r="D492" s="48" t="str">
        <f>VLOOKUP('Cursos Actuales'!$B492,'B.D. (Ocultar)'!$B$4:$M$554,6,FALSE)</f>
        <v>Sostenibilidad</v>
      </c>
      <c r="E492" s="48" t="str">
        <f>VLOOKUP('Cursos Actuales'!$B492,'B.D. (Ocultar)'!$B$4:$M$554,7,FALSE)</f>
        <v>Emprendimiento</v>
      </c>
      <c r="F492" s="48">
        <f>VLOOKUP('Cursos Actuales'!$B492,'B.D. (Ocultar)'!$B$4:$M$554,11,FALSE)</f>
        <v>2022</v>
      </c>
      <c r="G492" s="49" t="str">
        <f>VLOOKUP('Cursos Actuales'!$B492,'B.D. (Ocultar)'!$B$4:$M$888,10,FALSE)</f>
        <v>Sí</v>
      </c>
      <c r="H492" s="49" t="str">
        <f>VLOOKUP('Cursos Actuales'!$B492,'B.D. (Ocultar)'!$B$4:$M$554,9,FALSE)</f>
        <v>1h 4 min</v>
      </c>
      <c r="I492" s="50">
        <v>4.4444444444444446E-2</v>
      </c>
      <c r="J492" s="49" t="str">
        <f>VLOOKUP('Cursos Actuales'!$B492,'B.D. (Ocultar)'!$B$4:$M$554,12,FALSE)</f>
        <v>Intermedio</v>
      </c>
      <c r="K492" s="71"/>
      <c r="L492" s="52" t="str">
        <f>VLOOKUP(B492,'B.D. (Ocultar)'!$B$4:$N$584,13,FALSE)</f>
        <v>SI</v>
      </c>
      <c r="M492" s="67" t="s">
        <v>16</v>
      </c>
      <c r="N492" s="54"/>
    </row>
    <row r="493" spans="1:14" ht="14.4">
      <c r="A493" s="46">
        <v>490</v>
      </c>
      <c r="B493" s="60" t="s">
        <v>163</v>
      </c>
      <c r="C493" s="48" t="str">
        <f>VLOOKUP('Cursos Actuales'!$B493,'B.D. (Ocultar)'!$B$4:$M$554,4,FALSE)</f>
        <v>Saúl Inojosa</v>
      </c>
      <c r="D493" s="48" t="str">
        <f>VLOOKUP('Cursos Actuales'!$B493,'B.D. (Ocultar)'!$B$4:$M$554,6,FALSE)</f>
        <v>Diseño y creatividad</v>
      </c>
      <c r="E493" s="48" t="str">
        <f>VLOOKUP('Cursos Actuales'!$B493,'B.D. (Ocultar)'!$B$4:$M$554,7,FALSE)</f>
        <v>Diseño gráfico</v>
      </c>
      <c r="F493" s="48">
        <f>VLOOKUP('Cursos Actuales'!$B493,'B.D. (Ocultar)'!$B$4:$M$554,11,FALSE)</f>
        <v>2022</v>
      </c>
      <c r="G493" s="49" t="str">
        <f>VLOOKUP('Cursos Actuales'!$B493,'B.D. (Ocultar)'!$B$4:$M$888,10,FALSE)</f>
        <v>Sí</v>
      </c>
      <c r="H493" s="49" t="str">
        <f>VLOOKUP('Cursos Actuales'!$B493,'B.D. (Ocultar)'!$B$4:$M$554,9,FALSE)</f>
        <v>1 h</v>
      </c>
      <c r="I493" s="50">
        <v>4.1666666666666664E-2</v>
      </c>
      <c r="J493" s="49" t="str">
        <f>VLOOKUP('Cursos Actuales'!$B493,'B.D. (Ocultar)'!$B$4:$M$554,12,FALSE)</f>
        <v>Básico</v>
      </c>
      <c r="K493" s="71"/>
      <c r="L493" s="52" t="str">
        <f>VLOOKUP(B493,'B.D. (Ocultar)'!$B$4:$N$584,13,FALSE)</f>
        <v>SI</v>
      </c>
      <c r="M493" s="67" t="s">
        <v>16</v>
      </c>
      <c r="N493" s="61"/>
    </row>
    <row r="494" spans="1:14" ht="14.4">
      <c r="A494" s="46">
        <v>491</v>
      </c>
      <c r="B494" s="60" t="s">
        <v>166</v>
      </c>
      <c r="C494" s="48" t="str">
        <f>VLOOKUP('Cursos Actuales'!$B494,'B.D. (Ocultar)'!$B$4:$M$554,4,FALSE)</f>
        <v>Blanca Velásquez</v>
      </c>
      <c r="D494" s="48" t="str">
        <f>VLOOKUP('Cursos Actuales'!$B494,'B.D. (Ocultar)'!$B$4:$M$554,6,FALSE)</f>
        <v>Marketing</v>
      </c>
      <c r="E494" s="48" t="str">
        <f>VLOOKUP('Cursos Actuales'!$B494,'B.D. (Ocultar)'!$B$4:$M$554,7,FALSE)</f>
        <v>Marketing digital</v>
      </c>
      <c r="F494" s="48">
        <f>VLOOKUP('Cursos Actuales'!$B494,'B.D. (Ocultar)'!$B$4:$M$554,11,FALSE)</f>
        <v>2022</v>
      </c>
      <c r="G494" s="49" t="str">
        <f>VLOOKUP('Cursos Actuales'!$B494,'B.D. (Ocultar)'!$B$4:$M$888,10,FALSE)</f>
        <v>Sí</v>
      </c>
      <c r="H494" s="49" t="str">
        <f>VLOOKUP('Cursos Actuales'!$B494,'B.D. (Ocultar)'!$B$4:$M$554,9,FALSE)</f>
        <v>1h 12 min</v>
      </c>
      <c r="I494" s="50">
        <v>0.05</v>
      </c>
      <c r="J494" s="49" t="str">
        <f>VLOOKUP('Cursos Actuales'!$B494,'B.D. (Ocultar)'!$B$4:$M$554,12,FALSE)</f>
        <v>Intermedio</v>
      </c>
      <c r="K494" s="71"/>
      <c r="L494" s="52" t="str">
        <f>VLOOKUP(B494,'B.D. (Ocultar)'!$B$4:$N$584,13,FALSE)</f>
        <v>SI</v>
      </c>
      <c r="M494" s="67" t="s">
        <v>16</v>
      </c>
      <c r="N494" s="54"/>
    </row>
    <row r="495" spans="1:14" ht="14.4">
      <c r="A495" s="46">
        <v>492</v>
      </c>
      <c r="B495" s="60" t="s">
        <v>169</v>
      </c>
      <c r="C495" s="48" t="str">
        <f>VLOOKUP('Cursos Actuales'!$B495,'B.D. (Ocultar)'!$B$4:$M$554,4,FALSE)</f>
        <v>Franco Guerrero Torreblanca</v>
      </c>
      <c r="D495" s="48" t="str">
        <f>VLOOKUP('Cursos Actuales'!$B495,'B.D. (Ocultar)'!$B$4:$M$554,6,FALSE)</f>
        <v>Negocios</v>
      </c>
      <c r="E495" s="48" t="str">
        <f>VLOOKUP('Cursos Actuales'!$B495,'B.D. (Ocultar)'!$B$4:$M$554,7,FALSE)</f>
        <v>Finanzas</v>
      </c>
      <c r="F495" s="48">
        <f>VLOOKUP('Cursos Actuales'!$B495,'B.D. (Ocultar)'!$B$4:$M$554,11,FALSE)</f>
        <v>2022</v>
      </c>
      <c r="G495" s="49" t="str">
        <f>VLOOKUP('Cursos Actuales'!$B495,'B.D. (Ocultar)'!$B$4:$M$888,10,FALSE)</f>
        <v>Sí</v>
      </c>
      <c r="H495" s="49" t="str">
        <f>VLOOKUP('Cursos Actuales'!$B495,'B.D. (Ocultar)'!$B$4:$M$554,9,FALSE)</f>
        <v>1 h</v>
      </c>
      <c r="I495" s="50">
        <v>4.1666666666666664E-2</v>
      </c>
      <c r="J495" s="49" t="str">
        <f>VLOOKUP('Cursos Actuales'!$B495,'B.D. (Ocultar)'!$B$4:$M$554,12,FALSE)</f>
        <v>Intermedio</v>
      </c>
      <c r="K495" s="71"/>
      <c r="L495" s="52" t="str">
        <f>VLOOKUP(B495,'B.D. (Ocultar)'!$B$4:$N$584,13,FALSE)</f>
        <v>SI</v>
      </c>
      <c r="M495" s="67" t="s">
        <v>16</v>
      </c>
      <c r="N495" s="54"/>
    </row>
    <row r="496" spans="1:14" ht="27.6">
      <c r="A496" s="46">
        <v>493</v>
      </c>
      <c r="B496" s="60" t="s">
        <v>174</v>
      </c>
      <c r="C496" s="48" t="str">
        <f>VLOOKUP('Cursos Actuales'!$B496,'B.D. (Ocultar)'!$B$4:$M$554,4,FALSE)</f>
        <v>Eduardo Merino</v>
      </c>
      <c r="D496" s="48" t="str">
        <f>VLOOKUP('Cursos Actuales'!$B496,'B.D. (Ocultar)'!$B$4:$M$554,6,FALSE)</f>
        <v>Salud y seguridad ocupacional</v>
      </c>
      <c r="E496" s="48" t="str">
        <f>VLOOKUP('Cursos Actuales'!$B496,'B.D. (Ocultar)'!$B$4:$M$554,7,FALSE)</f>
        <v>Salud y seguridad ocupacional</v>
      </c>
      <c r="F496" s="48">
        <f>VLOOKUP('Cursos Actuales'!$B496,'B.D. (Ocultar)'!$B$4:$M$554,11,FALSE)</f>
        <v>2022</v>
      </c>
      <c r="G496" s="49" t="str">
        <f>VLOOKUP('Cursos Actuales'!$B496,'B.D. (Ocultar)'!$B$4:$M$888,10,FALSE)</f>
        <v>Sí</v>
      </c>
      <c r="H496" s="49" t="str">
        <f>VLOOKUP('Cursos Actuales'!$B496,'B.D. (Ocultar)'!$B$4:$M$554,9,FALSE)</f>
        <v>2 h 10 min</v>
      </c>
      <c r="I496" s="50">
        <v>9.0277777777777776E-2</v>
      </c>
      <c r="J496" s="49" t="str">
        <f>VLOOKUP('Cursos Actuales'!$B496,'B.D. (Ocultar)'!$B$4:$M$554,12,FALSE)</f>
        <v>Intermedio</v>
      </c>
      <c r="K496" s="71"/>
      <c r="L496" s="52" t="str">
        <f>VLOOKUP(B496,'B.D. (Ocultar)'!$B$4:$N$584,13,FALSE)</f>
        <v>SI</v>
      </c>
      <c r="M496" s="67" t="s">
        <v>16</v>
      </c>
      <c r="N496" s="54"/>
    </row>
    <row r="497" spans="1:14" ht="14.4">
      <c r="A497" s="46">
        <v>494</v>
      </c>
      <c r="B497" s="60" t="s">
        <v>202</v>
      </c>
      <c r="C497" s="48" t="str">
        <f>VLOOKUP('Cursos Actuales'!$B497,'B.D. (Ocultar)'!$B$4:$M$554,4,FALSE)</f>
        <v>Renato Loaiza</v>
      </c>
      <c r="D497" s="48" t="str">
        <f>VLOOKUP('Cursos Actuales'!$B497,'B.D. (Ocultar)'!$B$4:$M$554,6,FALSE)</f>
        <v>Diseño y creatividad</v>
      </c>
      <c r="E497" s="48" t="str">
        <f>VLOOKUP('Cursos Actuales'!$B497,'B.D. (Ocultar)'!$B$4:$M$554,7,FALSE)</f>
        <v>Diseño gráfico</v>
      </c>
      <c r="F497" s="48">
        <f>VLOOKUP('Cursos Actuales'!$B497,'B.D. (Ocultar)'!$B$4:$M$554,11,FALSE)</f>
        <v>2022</v>
      </c>
      <c r="G497" s="49" t="str">
        <f>VLOOKUP('Cursos Actuales'!$B497,'B.D. (Ocultar)'!$B$4:$M$888,10,FALSE)</f>
        <v>Sí</v>
      </c>
      <c r="H497" s="49" t="str">
        <f>VLOOKUP('Cursos Actuales'!$B497,'B.D. (Ocultar)'!$B$4:$M$554,9,FALSE)</f>
        <v>2h 38 min</v>
      </c>
      <c r="I497" s="50">
        <v>0.10972222222222222</v>
      </c>
      <c r="J497" s="49" t="str">
        <f>VLOOKUP('Cursos Actuales'!$B497,'B.D. (Ocultar)'!$B$4:$M$554,12,FALSE)</f>
        <v>Intermedio</v>
      </c>
      <c r="K497" s="71"/>
      <c r="L497" s="52" t="str">
        <f>VLOOKUP(B497,'B.D. (Ocultar)'!$B$4:$N$584,13,FALSE)</f>
        <v>SI</v>
      </c>
      <c r="M497" s="67" t="s">
        <v>16</v>
      </c>
      <c r="N497" s="54"/>
    </row>
    <row r="498" spans="1:14" ht="14.4">
      <c r="A498" s="46">
        <v>495</v>
      </c>
      <c r="B498" s="60" t="s">
        <v>119</v>
      </c>
      <c r="C498" s="48" t="str">
        <f>VLOOKUP('Cursos Actuales'!$B498,'B.D. (Ocultar)'!$B$4:$M$554,4,FALSE)</f>
        <v>Angie Álvarez</v>
      </c>
      <c r="D498" s="48" t="str">
        <f>VLOOKUP('Cursos Actuales'!$B498,'B.D. (Ocultar)'!$B$4:$M$554,6,FALSE)</f>
        <v>Desarrollo personal</v>
      </c>
      <c r="E498" s="48" t="str">
        <f>VLOOKUP('Cursos Actuales'!$B498,'B.D. (Ocultar)'!$B$4:$M$554,7,FALSE)</f>
        <v>Bienestar</v>
      </c>
      <c r="F498" s="48">
        <f>VLOOKUP('Cursos Actuales'!$B498,'B.D. (Ocultar)'!$B$4:$M$554,11,FALSE)</f>
        <v>2022</v>
      </c>
      <c r="G498" s="49" t="str">
        <f>VLOOKUP('Cursos Actuales'!$B498,'B.D. (Ocultar)'!$B$4:$M$888,10,FALSE)</f>
        <v>Sí</v>
      </c>
      <c r="H498" s="49" t="str">
        <f>VLOOKUP('Cursos Actuales'!$B498,'B.D. (Ocultar)'!$B$4:$M$554,9,FALSE)</f>
        <v>1h 25 min</v>
      </c>
      <c r="I498" s="50">
        <v>5.9027777777777776E-2</v>
      </c>
      <c r="J498" s="49" t="str">
        <f>VLOOKUP('Cursos Actuales'!$B498,'B.D. (Ocultar)'!$B$4:$M$554,12,FALSE)</f>
        <v>Intermedio</v>
      </c>
      <c r="K498" s="71"/>
      <c r="L498" s="52" t="str">
        <f>VLOOKUP(B498,'B.D. (Ocultar)'!$B$4:$N$584,13,FALSE)</f>
        <v>SI</v>
      </c>
      <c r="M498" s="74" t="s">
        <v>16</v>
      </c>
      <c r="N498" s="54"/>
    </row>
    <row r="499" spans="1:14" ht="14.4">
      <c r="A499" s="46">
        <v>496</v>
      </c>
      <c r="B499" s="60" t="s">
        <v>124</v>
      </c>
      <c r="C499" s="48" t="str">
        <f>VLOOKUP('Cursos Actuales'!$B499,'B.D. (Ocultar)'!$B$4:$M$554,4,FALSE)</f>
        <v>Percy Negrete</v>
      </c>
      <c r="D499" s="48" t="str">
        <f>VLOOKUP('Cursos Actuales'!$B499,'B.D. (Ocultar)'!$B$4:$M$554,6,FALSE)</f>
        <v>Negocios</v>
      </c>
      <c r="E499" s="48" t="str">
        <f>VLOOKUP('Cursos Actuales'!$B499,'B.D. (Ocultar)'!$B$4:$M$554,7,FALSE)</f>
        <v>Emprendimiento</v>
      </c>
      <c r="F499" s="48">
        <f>VLOOKUP('Cursos Actuales'!$B499,'B.D. (Ocultar)'!$B$4:$M$554,11,FALSE)</f>
        <v>0</v>
      </c>
      <c r="G499" s="49" t="str">
        <f>VLOOKUP('Cursos Actuales'!$B499,'B.D. (Ocultar)'!$B$4:$M$888,10,FALSE)</f>
        <v>Sí</v>
      </c>
      <c r="H499" s="49" t="str">
        <f>VLOOKUP('Cursos Actuales'!$B499,'B.D. (Ocultar)'!$B$4:$M$554,9,FALSE)</f>
        <v>56 min</v>
      </c>
      <c r="I499" s="50">
        <v>3.888888888888889E-2</v>
      </c>
      <c r="J499" s="49" t="str">
        <f>VLOOKUP('Cursos Actuales'!$B499,'B.D. (Ocultar)'!$B$4:$M$554,12,FALSE)</f>
        <v>Intermedio</v>
      </c>
      <c r="K499" s="71"/>
      <c r="L499" s="52" t="str">
        <f>VLOOKUP(B499,'B.D. (Ocultar)'!$B$4:$N$584,13,FALSE)</f>
        <v>SI</v>
      </c>
      <c r="M499" s="74" t="s">
        <v>16</v>
      </c>
      <c r="N499" s="61"/>
    </row>
    <row r="500" spans="1:14" ht="14.4">
      <c r="A500" s="46">
        <v>497</v>
      </c>
      <c r="B500" s="60" t="s">
        <v>127</v>
      </c>
      <c r="C500" s="48" t="str">
        <f>VLOOKUP('Cursos Actuales'!$B500,'B.D. (Ocultar)'!$B$4:$M$554,4,FALSE)</f>
        <v>Gabino Morin</v>
      </c>
      <c r="D500" s="48" t="str">
        <f>VLOOKUP('Cursos Actuales'!$B500,'B.D. (Ocultar)'!$B$4:$M$554,6,FALSE)</f>
        <v>Recursos humanos</v>
      </c>
      <c r="E500" s="48" t="str">
        <f>VLOOKUP('Cursos Actuales'!$B500,'B.D. (Ocultar)'!$B$4:$M$554,7,FALSE)</f>
        <v>RRHH Soft</v>
      </c>
      <c r="F500" s="48">
        <f>VLOOKUP('Cursos Actuales'!$B500,'B.D. (Ocultar)'!$B$4:$M$554,11,FALSE)</f>
        <v>2022</v>
      </c>
      <c r="G500" s="49" t="str">
        <f>VLOOKUP('Cursos Actuales'!$B500,'B.D. (Ocultar)'!$B$4:$M$888,10,FALSE)</f>
        <v>Sí</v>
      </c>
      <c r="H500" s="49" t="str">
        <f>VLOOKUP('Cursos Actuales'!$B500,'B.D. (Ocultar)'!$B$4:$M$554,9,FALSE)</f>
        <v>1h 19 min</v>
      </c>
      <c r="I500" s="50">
        <v>5.486111111111111E-2</v>
      </c>
      <c r="J500" s="49" t="str">
        <f>VLOOKUP('Cursos Actuales'!$B500,'B.D. (Ocultar)'!$B$4:$M$554,12,FALSE)</f>
        <v>Intermedio</v>
      </c>
      <c r="K500" s="71"/>
      <c r="L500" s="52" t="str">
        <f>VLOOKUP(B500,'B.D. (Ocultar)'!$B$4:$N$584,13,FALSE)</f>
        <v>SI</v>
      </c>
      <c r="M500" s="74" t="s">
        <v>16</v>
      </c>
      <c r="N500" s="54"/>
    </row>
    <row r="501" spans="1:14" ht="14.4">
      <c r="A501" s="46">
        <v>498</v>
      </c>
      <c r="B501" s="60" t="s">
        <v>132</v>
      </c>
      <c r="C501" s="48" t="str">
        <f>VLOOKUP('Cursos Actuales'!$B501,'B.D. (Ocultar)'!$B$4:$M$554,4,FALSE)</f>
        <v>Victoria Millones</v>
      </c>
      <c r="D501" s="48" t="str">
        <f>VLOOKUP('Cursos Actuales'!$B501,'B.D. (Ocultar)'!$B$4:$M$554,6,FALSE)</f>
        <v>Tecnologia y Digital</v>
      </c>
      <c r="E501" s="48" t="str">
        <f>VLOOKUP('Cursos Actuales'!$B501,'B.D. (Ocultar)'!$B$4:$M$554,7,FALSE)</f>
        <v>Desarrollo web</v>
      </c>
      <c r="F501" s="48">
        <f>VLOOKUP('Cursos Actuales'!$B501,'B.D. (Ocultar)'!$B$4:$M$554,11,FALSE)</f>
        <v>2022</v>
      </c>
      <c r="G501" s="49" t="str">
        <f>VLOOKUP('Cursos Actuales'!$B501,'B.D. (Ocultar)'!$B$4:$M$888,10,FALSE)</f>
        <v>Sí</v>
      </c>
      <c r="H501" s="49" t="str">
        <f>VLOOKUP('Cursos Actuales'!$B501,'B.D. (Ocultar)'!$B$4:$M$554,9,FALSE)</f>
        <v>3h 29 min</v>
      </c>
      <c r="I501" s="50">
        <v>0.1451388888888889</v>
      </c>
      <c r="J501" s="49" t="str">
        <f>VLOOKUP('Cursos Actuales'!$B501,'B.D. (Ocultar)'!$B$4:$M$554,12,FALSE)</f>
        <v>Avanzado</v>
      </c>
      <c r="K501" s="71"/>
      <c r="L501" s="52" t="str">
        <f>VLOOKUP(B501,'B.D. (Ocultar)'!$B$4:$N$584,13,FALSE)</f>
        <v>SI</v>
      </c>
      <c r="M501" s="74" t="s">
        <v>16</v>
      </c>
      <c r="N501" s="61"/>
    </row>
    <row r="502" spans="1:14" ht="14.4">
      <c r="A502" s="46">
        <v>499</v>
      </c>
      <c r="B502" s="60" t="s">
        <v>136</v>
      </c>
      <c r="C502" s="48" t="str">
        <f>VLOOKUP('Cursos Actuales'!$B502,'B.D. (Ocultar)'!$B$4:$M$554,4,FALSE)</f>
        <v>Miluska Pajuelo</v>
      </c>
      <c r="D502" s="48" t="str">
        <f>VLOOKUP('Cursos Actuales'!$B502,'B.D. (Ocultar)'!$B$4:$M$554,6,FALSE)</f>
        <v>Tecnologia y Digital</v>
      </c>
      <c r="E502" s="48" t="str">
        <f>VLOOKUP('Cursos Actuales'!$B502,'B.D. (Ocultar)'!$B$4:$M$554,7,FALSE)</f>
        <v>Desarrollo web</v>
      </c>
      <c r="F502" s="48">
        <f>VLOOKUP('Cursos Actuales'!$B502,'B.D. (Ocultar)'!$B$4:$M$554,11,FALSE)</f>
        <v>2022</v>
      </c>
      <c r="G502" s="49" t="str">
        <f>VLOOKUP('Cursos Actuales'!$B502,'B.D. (Ocultar)'!$B$4:$M$888,10,FALSE)</f>
        <v>Sí</v>
      </c>
      <c r="H502" s="49" t="str">
        <f>VLOOKUP('Cursos Actuales'!$B502,'B.D. (Ocultar)'!$B$4:$M$554,9,FALSE)</f>
        <v>1h 22 min</v>
      </c>
      <c r="I502" s="50">
        <v>5.6944444444444443E-2</v>
      </c>
      <c r="J502" s="49" t="str">
        <f>VLOOKUP('Cursos Actuales'!$B502,'B.D. (Ocultar)'!$B$4:$M$554,12,FALSE)</f>
        <v>Intermedio</v>
      </c>
      <c r="K502" s="71"/>
      <c r="L502" s="52" t="str">
        <f>VLOOKUP(B502,'B.D. (Ocultar)'!$B$4:$N$584,13,FALSE)</f>
        <v>SI</v>
      </c>
      <c r="M502" s="74" t="s">
        <v>16</v>
      </c>
      <c r="N502" s="54"/>
    </row>
    <row r="503" spans="1:14" ht="14.4">
      <c r="A503" s="46">
        <v>500</v>
      </c>
      <c r="B503" s="60" t="s">
        <v>139</v>
      </c>
      <c r="C503" s="48" t="str">
        <f>VLOOKUP('Cursos Actuales'!$B503,'B.D. (Ocultar)'!$B$4:$M$554,4,FALSE)</f>
        <v>Nicolle Li</v>
      </c>
      <c r="D503" s="48" t="str">
        <f>VLOOKUP('Cursos Actuales'!$B503,'B.D. (Ocultar)'!$B$4:$M$554,6,FALSE)</f>
        <v>Marketing</v>
      </c>
      <c r="E503" s="48" t="str">
        <f>VLOOKUP('Cursos Actuales'!$B503,'B.D. (Ocultar)'!$B$4:$M$554,7,FALSE)</f>
        <v>Marketing digital</v>
      </c>
      <c r="F503" s="48">
        <f>VLOOKUP('Cursos Actuales'!$B503,'B.D. (Ocultar)'!$B$4:$M$554,11,FALSE)</f>
        <v>2022</v>
      </c>
      <c r="G503" s="49" t="str">
        <f>VLOOKUP('Cursos Actuales'!$B503,'B.D. (Ocultar)'!$B$4:$M$888,10,FALSE)</f>
        <v>Sí</v>
      </c>
      <c r="H503" s="49" t="str">
        <f>VLOOKUP('Cursos Actuales'!$B503,'B.D. (Ocultar)'!$B$4:$M$554,9,FALSE)</f>
        <v>1 h 24 min</v>
      </c>
      <c r="I503" s="50">
        <v>5.8333333333333334E-2</v>
      </c>
      <c r="J503" s="49" t="str">
        <f>VLOOKUP('Cursos Actuales'!$B503,'B.D. (Ocultar)'!$B$4:$M$554,12,FALSE)</f>
        <v>Básico - Intermedio</v>
      </c>
      <c r="K503" s="71"/>
      <c r="L503" s="52" t="str">
        <f>VLOOKUP(B503,'B.D. (Ocultar)'!$B$4:$N$584,13,FALSE)</f>
        <v>SI</v>
      </c>
      <c r="M503" s="74" t="s">
        <v>16</v>
      </c>
      <c r="N503" s="61"/>
    </row>
    <row r="504" spans="1:14" ht="14.4">
      <c r="A504" s="46">
        <v>501</v>
      </c>
      <c r="B504" s="60" t="s">
        <v>151</v>
      </c>
      <c r="C504" s="48" t="str">
        <f>VLOOKUP('Cursos Actuales'!$B504,'B.D. (Ocultar)'!$B$4:$M$554,4,FALSE)</f>
        <v>Fiorella Alvitez</v>
      </c>
      <c r="D504" s="48" t="str">
        <f>VLOOKUP('Cursos Actuales'!$B504,'B.D. (Ocultar)'!$B$4:$M$554,6,FALSE)</f>
        <v>Marketing</v>
      </c>
      <c r="E504" s="48" t="str">
        <f>VLOOKUP('Cursos Actuales'!$B504,'B.D. (Ocultar)'!$B$4:$M$554,7,FALSE)</f>
        <v>Marketing digital</v>
      </c>
      <c r="F504" s="48">
        <f>VLOOKUP('Cursos Actuales'!$B504,'B.D. (Ocultar)'!$B$4:$M$554,11,FALSE)</f>
        <v>2022</v>
      </c>
      <c r="G504" s="49" t="str">
        <f>VLOOKUP('Cursos Actuales'!$B504,'B.D. (Ocultar)'!$B$4:$M$888,10,FALSE)</f>
        <v>Sí</v>
      </c>
      <c r="H504" s="49" t="str">
        <f>VLOOKUP('Cursos Actuales'!$B504,'B.D. (Ocultar)'!$B$4:$M$554,9,FALSE)</f>
        <v>1 h 11 min</v>
      </c>
      <c r="I504" s="50">
        <v>4.9305555555555554E-2</v>
      </c>
      <c r="J504" s="49" t="str">
        <f>VLOOKUP('Cursos Actuales'!$B504,'B.D. (Ocultar)'!$B$4:$M$554,12,FALSE)</f>
        <v>Intermedio</v>
      </c>
      <c r="K504" s="71"/>
      <c r="L504" s="52" t="str">
        <f>VLOOKUP(B504,'B.D. (Ocultar)'!$B$4:$N$584,13,FALSE)</f>
        <v>SI</v>
      </c>
      <c r="M504" s="74" t="s">
        <v>16</v>
      </c>
      <c r="N504" s="54"/>
    </row>
    <row r="505" spans="1:14" ht="14.4">
      <c r="A505" s="46">
        <v>502</v>
      </c>
      <c r="B505" s="60" t="s">
        <v>87</v>
      </c>
      <c r="C505" s="48" t="str">
        <f>VLOOKUP('Cursos Actuales'!$B505,'B.D. (Ocultar)'!$B$4:$M$554,4,FALSE)</f>
        <v>Sergio Bazo</v>
      </c>
      <c r="D505" s="48" t="str">
        <f>VLOOKUP('Cursos Actuales'!$B505,'B.D. (Ocultar)'!$B$4:$M$554,6,FALSE)</f>
        <v>Microsof Office</v>
      </c>
      <c r="E505" s="48" t="str">
        <f>VLOOKUP('Cursos Actuales'!$B505,'B.D. (Ocultar)'!$B$4:$M$554,7,FALSE)</f>
        <v>Ofiice</v>
      </c>
      <c r="F505" s="48">
        <f>VLOOKUP('Cursos Actuales'!$B505,'B.D. (Ocultar)'!$B$4:$M$554,11,FALSE)</f>
        <v>2022</v>
      </c>
      <c r="G505" s="49" t="str">
        <f>VLOOKUP('Cursos Actuales'!$B505,'B.D. (Ocultar)'!$B$4:$M$888,10,FALSE)</f>
        <v>Sí</v>
      </c>
      <c r="H505" s="49" t="str">
        <f>VLOOKUP('Cursos Actuales'!$B505,'B.D. (Ocultar)'!$B$4:$M$554,9,FALSE)</f>
        <v>38 min</v>
      </c>
      <c r="I505" s="50">
        <v>2.6388888888888889E-2</v>
      </c>
      <c r="J505" s="49" t="str">
        <f>VLOOKUP('Cursos Actuales'!$B505,'B.D. (Ocultar)'!$B$4:$M$554,12,FALSE)</f>
        <v>Intermedio</v>
      </c>
      <c r="K505" s="71"/>
      <c r="L505" s="52" t="str">
        <f>VLOOKUP(B505,'B.D. (Ocultar)'!$B$4:$N$584,13,FALSE)</f>
        <v>SI</v>
      </c>
      <c r="M505" s="74" t="s">
        <v>16</v>
      </c>
      <c r="N505" s="54"/>
    </row>
    <row r="506" spans="1:14" ht="14.4">
      <c r="A506" s="46">
        <v>503</v>
      </c>
      <c r="B506" s="60" t="s">
        <v>89</v>
      </c>
      <c r="C506" s="48" t="str">
        <f>VLOOKUP('Cursos Actuales'!$B506,'B.D. (Ocultar)'!$B$4:$M$554,4,FALSE)</f>
        <v>Sergio Bazo</v>
      </c>
      <c r="D506" s="48" t="str">
        <f>VLOOKUP('Cursos Actuales'!$B506,'B.D. (Ocultar)'!$B$4:$M$554,6,FALSE)</f>
        <v>Microsof Office</v>
      </c>
      <c r="E506" s="48" t="str">
        <f>VLOOKUP('Cursos Actuales'!$B506,'B.D. (Ocultar)'!$B$4:$M$554,7,FALSE)</f>
        <v>Ofiice</v>
      </c>
      <c r="F506" s="48">
        <f>VLOOKUP('Cursos Actuales'!$B506,'B.D. (Ocultar)'!$B$4:$M$554,11,FALSE)</f>
        <v>2022</v>
      </c>
      <c r="G506" s="49" t="str">
        <f>VLOOKUP('Cursos Actuales'!$B506,'B.D. (Ocultar)'!$B$4:$M$888,10,FALSE)</f>
        <v>Sí</v>
      </c>
      <c r="H506" s="49" t="str">
        <f>VLOOKUP('Cursos Actuales'!$B506,'B.D. (Ocultar)'!$B$4:$M$554,9,FALSE)</f>
        <v>59 min</v>
      </c>
      <c r="I506" s="50">
        <v>4.0972222222222222E-2</v>
      </c>
      <c r="J506" s="49" t="str">
        <f>VLOOKUP('Cursos Actuales'!$B506,'B.D. (Ocultar)'!$B$4:$M$554,12,FALSE)</f>
        <v>Intermedio</v>
      </c>
      <c r="K506" s="71"/>
      <c r="L506" s="52" t="str">
        <f>VLOOKUP(B506,'B.D. (Ocultar)'!$B$4:$N$584,13,FALSE)</f>
        <v>SI</v>
      </c>
      <c r="M506" s="74" t="s">
        <v>16</v>
      </c>
      <c r="N506" s="54"/>
    </row>
    <row r="507" spans="1:14" ht="14.4">
      <c r="A507" s="46">
        <v>504</v>
      </c>
      <c r="B507" s="60" t="s">
        <v>91</v>
      </c>
      <c r="C507" s="48" t="str">
        <f>VLOOKUP('Cursos Actuales'!$B507,'B.D. (Ocultar)'!$B$4:$M$554,4,FALSE)</f>
        <v>Marco Zelasco</v>
      </c>
      <c r="D507" s="48" t="str">
        <f>VLOOKUP('Cursos Actuales'!$B507,'B.D. (Ocultar)'!$B$4:$M$554,6,FALSE)</f>
        <v>Negocios</v>
      </c>
      <c r="E507" s="48" t="str">
        <f>VLOOKUP('Cursos Actuales'!$B507,'B.D. (Ocultar)'!$B$4:$M$554,7,FALSE)</f>
        <v>Negocios</v>
      </c>
      <c r="F507" s="48">
        <f>VLOOKUP('Cursos Actuales'!$B507,'B.D. (Ocultar)'!$B$4:$M$554,11,FALSE)</f>
        <v>2022</v>
      </c>
      <c r="G507" s="49" t="str">
        <f>VLOOKUP('Cursos Actuales'!$B507,'B.D. (Ocultar)'!$B$4:$M$888,10,FALSE)</f>
        <v>Sí</v>
      </c>
      <c r="H507" s="49" t="str">
        <f>VLOOKUP('Cursos Actuales'!$B507,'B.D. (Ocultar)'!$B$4:$M$554,9,FALSE)</f>
        <v>36 min</v>
      </c>
      <c r="I507" s="50">
        <v>2.5000000000000001E-2</v>
      </c>
      <c r="J507" s="49" t="str">
        <f>VLOOKUP('Cursos Actuales'!$B507,'B.D. (Ocultar)'!$B$4:$M$554,12,FALSE)</f>
        <v>Básico - Intermedio</v>
      </c>
      <c r="K507" s="71"/>
      <c r="L507" s="52" t="str">
        <f>VLOOKUP(B507,'B.D. (Ocultar)'!$B$4:$N$584,13,FALSE)</f>
        <v>SI</v>
      </c>
      <c r="M507" s="74" t="s">
        <v>16</v>
      </c>
      <c r="N507" s="61"/>
    </row>
    <row r="508" spans="1:14" ht="14.4">
      <c r="A508" s="46">
        <v>505</v>
      </c>
      <c r="B508" s="60" t="s">
        <v>94</v>
      </c>
      <c r="C508" s="48" t="str">
        <f>VLOOKUP('Cursos Actuales'!$B508,'B.D. (Ocultar)'!$B$4:$M$554,4,FALSE)</f>
        <v>Marco Zelasco</v>
      </c>
      <c r="D508" s="48" t="str">
        <f>VLOOKUP('Cursos Actuales'!$B508,'B.D. (Ocultar)'!$B$4:$M$554,6,FALSE)</f>
        <v>Negocios</v>
      </c>
      <c r="E508" s="48" t="str">
        <f>VLOOKUP('Cursos Actuales'!$B508,'B.D. (Ocultar)'!$B$4:$M$554,7,FALSE)</f>
        <v>Negocios</v>
      </c>
      <c r="F508" s="48">
        <f>VLOOKUP('Cursos Actuales'!$B508,'B.D. (Ocultar)'!$B$4:$M$554,11,FALSE)</f>
        <v>2022</v>
      </c>
      <c r="G508" s="49" t="str">
        <f>VLOOKUP('Cursos Actuales'!$B508,'B.D. (Ocultar)'!$B$4:$M$888,10,FALSE)</f>
        <v>Sí</v>
      </c>
      <c r="H508" s="49" t="str">
        <f>VLOOKUP('Cursos Actuales'!$B508,'B.D. (Ocultar)'!$B$4:$M$554,9,FALSE)</f>
        <v>43 min</v>
      </c>
      <c r="I508" s="50">
        <v>2.9861111111111113E-2</v>
      </c>
      <c r="J508" s="49" t="str">
        <f>VLOOKUP('Cursos Actuales'!$B508,'B.D. (Ocultar)'!$B$4:$M$554,12,FALSE)</f>
        <v>Básico - Intermedio</v>
      </c>
      <c r="K508" s="71"/>
      <c r="L508" s="52" t="str">
        <f>VLOOKUP(B508,'B.D. (Ocultar)'!$B$4:$N$584,13,FALSE)</f>
        <v>SI</v>
      </c>
      <c r="M508" s="74" t="s">
        <v>16</v>
      </c>
      <c r="N508" s="61"/>
    </row>
    <row r="509" spans="1:14" ht="14.4">
      <c r="A509" s="46">
        <v>506</v>
      </c>
      <c r="B509" s="60" t="s">
        <v>96</v>
      </c>
      <c r="C509" s="48" t="str">
        <f>VLOOKUP('Cursos Actuales'!$B509,'B.D. (Ocultar)'!$B$4:$M$554,4,FALSE)</f>
        <v>Marco Zelasco</v>
      </c>
      <c r="D509" s="48" t="str">
        <f>VLOOKUP('Cursos Actuales'!$B509,'B.D. (Ocultar)'!$B$4:$M$554,6,FALSE)</f>
        <v>Negocios</v>
      </c>
      <c r="E509" s="48" t="str">
        <f>VLOOKUP('Cursos Actuales'!$B509,'B.D. (Ocultar)'!$B$4:$M$554,7,FALSE)</f>
        <v>Negocios</v>
      </c>
      <c r="F509" s="48">
        <f>VLOOKUP('Cursos Actuales'!$B509,'B.D. (Ocultar)'!$B$4:$M$554,11,FALSE)</f>
        <v>2022</v>
      </c>
      <c r="G509" s="49" t="str">
        <f>VLOOKUP('Cursos Actuales'!$B509,'B.D. (Ocultar)'!$B$4:$M$888,10,FALSE)</f>
        <v>Sí</v>
      </c>
      <c r="H509" s="49" t="str">
        <f>VLOOKUP('Cursos Actuales'!$B509,'B.D. (Ocultar)'!$B$4:$M$554,9,FALSE)</f>
        <v>41 min</v>
      </c>
      <c r="I509" s="50">
        <v>2.8472222222222222E-2</v>
      </c>
      <c r="J509" s="49" t="str">
        <f>VLOOKUP('Cursos Actuales'!$B509,'B.D. (Ocultar)'!$B$4:$M$554,12,FALSE)</f>
        <v>Intermedio</v>
      </c>
      <c r="K509" s="71"/>
      <c r="L509" s="52" t="str">
        <f>VLOOKUP(B509,'B.D. (Ocultar)'!$B$4:$N$584,13,FALSE)</f>
        <v>SI</v>
      </c>
      <c r="M509" s="74" t="s">
        <v>16</v>
      </c>
      <c r="N509" s="54"/>
    </row>
    <row r="510" spans="1:14" ht="14.4">
      <c r="A510" s="46">
        <v>507</v>
      </c>
      <c r="B510" s="60" t="s">
        <v>98</v>
      </c>
      <c r="C510" s="48" t="str">
        <f>VLOOKUP('Cursos Actuales'!$B510,'B.D. (Ocultar)'!$B$4:$M$554,4,FALSE)</f>
        <v>Sergio Bazo</v>
      </c>
      <c r="D510" s="48" t="str">
        <f>VLOOKUP('Cursos Actuales'!$B510,'B.D. (Ocultar)'!$B$4:$M$554,6,FALSE)</f>
        <v>Microsof Office</v>
      </c>
      <c r="E510" s="48" t="str">
        <f>VLOOKUP('Cursos Actuales'!$B510,'B.D. (Ocultar)'!$B$4:$M$554,7,FALSE)</f>
        <v>Ofiice</v>
      </c>
      <c r="F510" s="48">
        <f>VLOOKUP('Cursos Actuales'!$B510,'B.D. (Ocultar)'!$B$4:$M$554,11,FALSE)</f>
        <v>2022</v>
      </c>
      <c r="G510" s="49" t="str">
        <f>VLOOKUP('Cursos Actuales'!$B510,'B.D. (Ocultar)'!$B$4:$M$888,10,FALSE)</f>
        <v>Sí</v>
      </c>
      <c r="H510" s="49" t="str">
        <f>VLOOKUP('Cursos Actuales'!$B510,'B.D. (Ocultar)'!$B$4:$M$554,9,FALSE)</f>
        <v>1h 40 min</v>
      </c>
      <c r="I510" s="50">
        <v>6.9444444444444448E-2</v>
      </c>
      <c r="J510" s="49" t="str">
        <f>VLOOKUP('Cursos Actuales'!$B510,'B.D. (Ocultar)'!$B$4:$M$554,12,FALSE)</f>
        <v>Intermedio</v>
      </c>
      <c r="K510" s="71"/>
      <c r="L510" s="52" t="str">
        <f>VLOOKUP(B510,'B.D. (Ocultar)'!$B$4:$N$584,13,FALSE)</f>
        <v>SI</v>
      </c>
      <c r="M510" s="74" t="s">
        <v>16</v>
      </c>
      <c r="N510" s="54"/>
    </row>
    <row r="511" spans="1:14" ht="14.4">
      <c r="A511" s="46">
        <v>508</v>
      </c>
      <c r="B511" s="60" t="s">
        <v>100</v>
      </c>
      <c r="C511" s="48" t="str">
        <f>VLOOKUP('Cursos Actuales'!$B511,'B.D. (Ocultar)'!$B$4:$M$554,4,FALSE)</f>
        <v>Sergio Bazo</v>
      </c>
      <c r="D511" s="48" t="str">
        <f>VLOOKUP('Cursos Actuales'!$B511,'B.D. (Ocultar)'!$B$4:$M$554,6,FALSE)</f>
        <v>Microsof Office</v>
      </c>
      <c r="E511" s="48" t="str">
        <f>VLOOKUP('Cursos Actuales'!$B511,'B.D. (Ocultar)'!$B$4:$M$554,7,FALSE)</f>
        <v>Office</v>
      </c>
      <c r="F511" s="48">
        <f>VLOOKUP('Cursos Actuales'!$B511,'B.D. (Ocultar)'!$B$4:$M$554,11,FALSE)</f>
        <v>2022</v>
      </c>
      <c r="G511" s="49" t="str">
        <f>VLOOKUP('Cursos Actuales'!$B511,'B.D. (Ocultar)'!$B$4:$M$888,10,FALSE)</f>
        <v>Sí</v>
      </c>
      <c r="H511" s="49" t="str">
        <f>VLOOKUP('Cursos Actuales'!$B511,'B.D. (Ocultar)'!$B$4:$M$554,9,FALSE)</f>
        <v>33 min</v>
      </c>
      <c r="I511" s="50">
        <v>2.2916666666666665E-2</v>
      </c>
      <c r="J511" s="49" t="str">
        <f>VLOOKUP('Cursos Actuales'!$B511,'B.D. (Ocultar)'!$B$4:$M$554,12,FALSE)</f>
        <v>Intermedio</v>
      </c>
      <c r="K511" s="71"/>
      <c r="L511" s="52" t="str">
        <f>VLOOKUP(B511,'B.D. (Ocultar)'!$B$4:$N$584,13,FALSE)</f>
        <v>SI</v>
      </c>
      <c r="M511" s="74" t="s">
        <v>16</v>
      </c>
      <c r="N511" s="54"/>
    </row>
    <row r="512" spans="1:14" ht="14.4">
      <c r="A512" s="46">
        <v>509</v>
      </c>
      <c r="B512" s="60" t="s">
        <v>103</v>
      </c>
      <c r="C512" s="48" t="str">
        <f>VLOOKUP('Cursos Actuales'!$B512,'B.D. (Ocultar)'!$B$4:$M$554,4,FALSE)</f>
        <v>Carlos Escala</v>
      </c>
      <c r="D512" s="48" t="str">
        <f>VLOOKUP('Cursos Actuales'!$B512,'B.D. (Ocultar)'!$B$4:$M$554,6,FALSE)</f>
        <v>Negocios</v>
      </c>
      <c r="E512" s="48" t="str">
        <f>VLOOKUP('Cursos Actuales'!$B512,'B.D. (Ocultar)'!$B$4:$M$554,7,FALSE)</f>
        <v>Emprendimiento</v>
      </c>
      <c r="F512" s="48">
        <f>VLOOKUP('Cursos Actuales'!$B512,'B.D. (Ocultar)'!$B$4:$M$554,11,FALSE)</f>
        <v>2022</v>
      </c>
      <c r="G512" s="49" t="str">
        <f>VLOOKUP('Cursos Actuales'!$B512,'B.D. (Ocultar)'!$B$4:$M$888,10,FALSE)</f>
        <v>Sí</v>
      </c>
      <c r="H512" s="49" t="str">
        <f>VLOOKUP('Cursos Actuales'!$B512,'B.D. (Ocultar)'!$B$4:$M$554,9,FALSE)</f>
        <v>1h 03 min</v>
      </c>
      <c r="I512" s="50">
        <v>4.3749999999999997E-2</v>
      </c>
      <c r="J512" s="49" t="str">
        <f>VLOOKUP('Cursos Actuales'!$B512,'B.D. (Ocultar)'!$B$4:$M$554,12,FALSE)</f>
        <v>Intermedio</v>
      </c>
      <c r="K512" s="71"/>
      <c r="L512" s="52" t="str">
        <f>VLOOKUP(B512,'B.D. (Ocultar)'!$B$4:$N$584,13,FALSE)</f>
        <v>SI</v>
      </c>
      <c r="M512" s="74" t="s">
        <v>16</v>
      </c>
      <c r="N512" s="54"/>
    </row>
    <row r="513" spans="1:14" ht="14.4">
      <c r="A513" s="46">
        <v>510</v>
      </c>
      <c r="B513" s="60" t="s">
        <v>107</v>
      </c>
      <c r="C513" s="48" t="str">
        <f>VLOOKUP('Cursos Actuales'!$B513,'B.D. (Ocultar)'!$B$4:$M$554,4,FALSE)</f>
        <v>Daniel Guridi</v>
      </c>
      <c r="D513" s="48" t="str">
        <f>VLOOKUP('Cursos Actuales'!$B513,'B.D. (Ocultar)'!$B$4:$M$554,6,FALSE)</f>
        <v>Producción y video</v>
      </c>
      <c r="E513" s="48">
        <f>VLOOKUP('Cursos Actuales'!$B513,'B.D. (Ocultar)'!$B$4:$M$554,7,FALSE)</f>
        <v>0</v>
      </c>
      <c r="F513" s="48">
        <f>VLOOKUP('Cursos Actuales'!$B513,'B.D. (Ocultar)'!$B$4:$M$554,11,FALSE)</f>
        <v>2022</v>
      </c>
      <c r="G513" s="49" t="str">
        <f>VLOOKUP('Cursos Actuales'!$B513,'B.D. (Ocultar)'!$B$4:$M$888,10,FALSE)</f>
        <v>Sí</v>
      </c>
      <c r="H513" s="49" t="str">
        <f>VLOOKUP('Cursos Actuales'!$B513,'B.D. (Ocultar)'!$B$4:$M$554,9,FALSE)</f>
        <v>1h</v>
      </c>
      <c r="I513" s="50">
        <v>4.1666666666666664E-2</v>
      </c>
      <c r="J513" s="49" t="str">
        <f>VLOOKUP('Cursos Actuales'!$B513,'B.D. (Ocultar)'!$B$4:$M$554,12,FALSE)</f>
        <v>Intermedio</v>
      </c>
      <c r="K513" s="71"/>
      <c r="L513" s="52" t="str">
        <f>VLOOKUP(B513,'B.D. (Ocultar)'!$B$4:$N$584,13,FALSE)</f>
        <v>SI</v>
      </c>
      <c r="M513" s="74" t="s">
        <v>16</v>
      </c>
      <c r="N513" s="54"/>
    </row>
    <row r="514" spans="1:14" ht="14.4">
      <c r="A514" s="46">
        <v>511</v>
      </c>
      <c r="B514" s="60" t="s">
        <v>111</v>
      </c>
      <c r="C514" s="48" t="str">
        <f>VLOOKUP('Cursos Actuales'!$B514,'B.D. (Ocultar)'!$B$4:$M$554,4,FALSE)</f>
        <v>Rudy Aedo</v>
      </c>
      <c r="D514" s="48" t="str">
        <f>VLOOKUP('Cursos Actuales'!$B514,'B.D. (Ocultar)'!$B$4:$M$554,6,FALSE)</f>
        <v>Producción y video</v>
      </c>
      <c r="E514" s="48" t="str">
        <f>VLOOKUP('Cursos Actuales'!$B514,'B.D. (Ocultar)'!$B$4:$M$554,7,FALSE)</f>
        <v>Animación</v>
      </c>
      <c r="F514" s="48">
        <f>VLOOKUP('Cursos Actuales'!$B514,'B.D. (Ocultar)'!$B$4:$M$554,11,FALSE)</f>
        <v>2022</v>
      </c>
      <c r="G514" s="49" t="str">
        <f>VLOOKUP('Cursos Actuales'!$B514,'B.D. (Ocultar)'!$B$4:$M$888,10,FALSE)</f>
        <v>Sí</v>
      </c>
      <c r="H514" s="49" t="str">
        <f>VLOOKUP('Cursos Actuales'!$B514,'B.D. (Ocultar)'!$B$4:$M$554,9,FALSE)</f>
        <v>2h 21 min</v>
      </c>
      <c r="I514" s="50">
        <v>9.7916666666666666E-2</v>
      </c>
      <c r="J514" s="49" t="str">
        <f>VLOOKUP('Cursos Actuales'!$B514,'B.D. (Ocultar)'!$B$4:$M$554,12,FALSE)</f>
        <v>Intermedio</v>
      </c>
      <c r="K514" s="71"/>
      <c r="L514" s="52" t="str">
        <f>VLOOKUP(B514,'B.D. (Ocultar)'!$B$4:$N$584,13,FALSE)</f>
        <v>SI</v>
      </c>
      <c r="M514" s="74" t="s">
        <v>16</v>
      </c>
      <c r="N514" s="54"/>
    </row>
    <row r="515" spans="1:14" ht="14.4">
      <c r="A515" s="46">
        <v>512</v>
      </c>
      <c r="B515" s="60" t="s">
        <v>115</v>
      </c>
      <c r="C515" s="48" t="str">
        <f>VLOOKUP('Cursos Actuales'!$B515,'B.D. (Ocultar)'!$B$4:$M$554,4,FALSE)</f>
        <v>José Fernández</v>
      </c>
      <c r="D515" s="48" t="str">
        <f>VLOOKUP('Cursos Actuales'!$B515,'B.D. (Ocultar)'!$B$4:$M$554,6,FALSE)</f>
        <v>Negocios</v>
      </c>
      <c r="E515" s="48" t="str">
        <f>VLOOKUP('Cursos Actuales'!$B515,'B.D. (Ocultar)'!$B$4:$M$554,7,FALSE)</f>
        <v>Gestión comercial</v>
      </c>
      <c r="F515" s="48">
        <f>VLOOKUP('Cursos Actuales'!$B515,'B.D. (Ocultar)'!$B$4:$M$554,11,FALSE)</f>
        <v>2022</v>
      </c>
      <c r="G515" s="49" t="str">
        <f>VLOOKUP('Cursos Actuales'!$B515,'B.D. (Ocultar)'!$B$4:$M$888,10,FALSE)</f>
        <v>Sí</v>
      </c>
      <c r="H515" s="49" t="str">
        <f>VLOOKUP('Cursos Actuales'!$B515,'B.D. (Ocultar)'!$B$4:$M$554,9,FALSE)</f>
        <v>1h 09 min</v>
      </c>
      <c r="I515" s="50">
        <v>4.791666666666667E-2</v>
      </c>
      <c r="J515" s="49" t="str">
        <f>VLOOKUP('Cursos Actuales'!$B515,'B.D. (Ocultar)'!$B$4:$M$554,12,FALSE)</f>
        <v>Básico - Intermedio</v>
      </c>
      <c r="K515" s="71"/>
      <c r="L515" s="52" t="str">
        <f>VLOOKUP(B515,'B.D. (Ocultar)'!$B$4:$N$584,13,FALSE)</f>
        <v>SI</v>
      </c>
      <c r="M515" s="74" t="s">
        <v>16</v>
      </c>
      <c r="N515" s="61"/>
    </row>
    <row r="516" spans="1:14" ht="14.4">
      <c r="A516" s="46">
        <v>513</v>
      </c>
      <c r="B516" s="60" t="s">
        <v>82</v>
      </c>
      <c r="C516" s="48" t="str">
        <f>VLOOKUP('Cursos Actuales'!$B516,'B.D. (Ocultar)'!$B$4:$M$554,4,FALSE)</f>
        <v>Layla Scheli</v>
      </c>
      <c r="D516" s="48" t="str">
        <f>VLOOKUP('Cursos Actuales'!$B516,'B.D. (Ocultar)'!$B$4:$M$554,6,FALSE)</f>
        <v>Tecnologia y Digital</v>
      </c>
      <c r="E516" s="48" t="str">
        <f>VLOOKUP('Cursos Actuales'!$B516,'B.D. (Ocultar)'!$B$4:$M$554,6,FALSE)</f>
        <v>Tecnologia y Digital</v>
      </c>
      <c r="F516" s="48">
        <f>VLOOKUP('Cursos Actuales'!$B516,'B.D. (Ocultar)'!$B$4:$M$554,11,FALSE)</f>
        <v>2022</v>
      </c>
      <c r="G516" s="49" t="str">
        <f>VLOOKUP('Cursos Actuales'!$B516,'B.D. (Ocultar)'!$B$4:$M$888,10,FALSE)</f>
        <v>Sí</v>
      </c>
      <c r="H516" s="49" t="str">
        <f>VLOOKUP('Cursos Actuales'!$B516,'B.D. (Ocultar)'!$B$4:$M$554,9,FALSE)</f>
        <v>1h 24 min</v>
      </c>
      <c r="I516" s="50">
        <v>5.8333333333333334E-2</v>
      </c>
      <c r="J516" s="49" t="str">
        <f>VLOOKUP('Cursos Actuales'!$B516,'B.D. (Ocultar)'!$B$4:$M$554,12,FALSE)</f>
        <v>Intermedio - Avanzado</v>
      </c>
      <c r="K516" s="71"/>
      <c r="L516" s="52" t="str">
        <f>VLOOKUP(B516,'B.D. (Ocultar)'!$B$4:$N$584,13,FALSE)</f>
        <v>SI</v>
      </c>
      <c r="M516" s="75" t="s">
        <v>16</v>
      </c>
      <c r="N516" s="61"/>
    </row>
    <row r="517" spans="1:14" ht="14.4">
      <c r="A517" s="46">
        <v>514</v>
      </c>
      <c r="B517" s="76" t="s">
        <v>85</v>
      </c>
      <c r="C517" s="77" t="str">
        <f>VLOOKUP('Cursos Actuales'!$B517,'B.D. (Ocultar)'!$B$4:$M$554,4,FALSE)</f>
        <v>Jorge Villavicencio</v>
      </c>
      <c r="D517" s="48" t="str">
        <f>VLOOKUP('Cursos Actuales'!$B517,'B.D. (Ocultar)'!$B$4:$M$554,6,FALSE)</f>
        <v>Tecnologia y Digital</v>
      </c>
      <c r="E517" s="48" t="str">
        <f>VLOOKUP('Cursos Actuales'!$B517,'B.D. (Ocultar)'!$B$4:$M$554,6,FALSE)</f>
        <v>Tecnologia y Digital</v>
      </c>
      <c r="F517" s="48">
        <f>VLOOKUP('Cursos Actuales'!$B517,'B.D. (Ocultar)'!$B$4:$M$554,11,FALSE)</f>
        <v>2022</v>
      </c>
      <c r="G517" s="49" t="str">
        <f>VLOOKUP('Cursos Actuales'!$B517,'B.D. (Ocultar)'!$B$4:$M$888,10,FALSE)</f>
        <v>Sí</v>
      </c>
      <c r="H517" s="49" t="str">
        <f>VLOOKUP('Cursos Actuales'!$B517,'B.D. (Ocultar)'!$B$4:$M$554,9,FALSE)</f>
        <v>1h 42 min</v>
      </c>
      <c r="I517" s="50">
        <v>7.0833333333333331E-2</v>
      </c>
      <c r="J517" s="49" t="str">
        <f>VLOOKUP('Cursos Actuales'!$B517,'B.D. (Ocultar)'!$B$4:$M$554,12,FALSE)</f>
        <v>Básico</v>
      </c>
      <c r="K517" s="71"/>
      <c r="L517" s="52" t="str">
        <f>VLOOKUP(B517,'B.D. (Ocultar)'!$B$4:$N$584,13,FALSE)</f>
        <v>SI</v>
      </c>
      <c r="M517" s="75" t="s">
        <v>16</v>
      </c>
      <c r="N517" s="61"/>
    </row>
    <row r="518" spans="1:14" ht="14.4">
      <c r="A518" s="46">
        <v>515</v>
      </c>
      <c r="B518" s="76" t="s">
        <v>75</v>
      </c>
      <c r="C518" s="77" t="str">
        <f>VLOOKUP('Cursos Actuales'!$B518,'B.D. (Ocultar)'!$B$4:$M$554,4,FALSE)</f>
        <v>Jesús Planas</v>
      </c>
      <c r="D518" s="48" t="str">
        <f>VLOOKUP('Cursos Actuales'!$B518,'B.D. (Ocultar)'!$B$4:$M$554,6,FALSE)</f>
        <v>Negocios</v>
      </c>
      <c r="E518" s="48" t="str">
        <f>VLOOKUP('Cursos Actuales'!$B518,'B.D. (Ocultar)'!$B$4:$M$554,6,FALSE)</f>
        <v>Negocios</v>
      </c>
      <c r="F518" s="48">
        <f>VLOOKUP('Cursos Actuales'!$B518,'B.D. (Ocultar)'!$B$4:$M$554,11,FALSE)</f>
        <v>2022</v>
      </c>
      <c r="G518" s="49" t="str">
        <f>VLOOKUP('Cursos Actuales'!$B518,'B.D. (Ocultar)'!$B$4:$M$888,10,FALSE)</f>
        <v>Sí</v>
      </c>
      <c r="H518" s="49" t="str">
        <f>VLOOKUP('Cursos Actuales'!$B518,'B.D. (Ocultar)'!$B$4:$M$554,9,FALSE)</f>
        <v>2h 13min</v>
      </c>
      <c r="I518" s="50">
        <v>9.2361111111111116E-2</v>
      </c>
      <c r="J518" s="49" t="str">
        <f>VLOOKUP('Cursos Actuales'!$B518,'B.D. (Ocultar)'!$B$4:$M$554,12,FALSE)</f>
        <v>Intermedio</v>
      </c>
      <c r="K518" s="71"/>
      <c r="L518" s="52" t="str">
        <f>VLOOKUP(B518,'B.D. (Ocultar)'!$B$4:$N$584,13,FALSE)</f>
        <v>SI</v>
      </c>
      <c r="M518" s="75" t="s">
        <v>16</v>
      </c>
      <c r="N518" s="54"/>
    </row>
    <row r="519" spans="1:14" ht="14.4">
      <c r="A519" s="46">
        <v>516</v>
      </c>
      <c r="B519" s="76" t="s">
        <v>77</v>
      </c>
      <c r="C519" s="77" t="str">
        <f>VLOOKUP('Cursos Actuales'!$B519,'B.D. (Ocultar)'!$B$4:$M$554,4,FALSE)</f>
        <v>Sergio Bazo</v>
      </c>
      <c r="D519" s="48" t="str">
        <f>VLOOKUP('Cursos Actuales'!$B519,'B.D. (Ocultar)'!$B$4:$M$554,6,FALSE)</f>
        <v>Microsof Office</v>
      </c>
      <c r="E519" s="48" t="str">
        <f>VLOOKUP('Cursos Actuales'!$B519,'B.D. (Ocultar)'!$B$4:$M$554,6,FALSE)</f>
        <v>Microsof Office</v>
      </c>
      <c r="F519" s="48">
        <f>VLOOKUP('Cursos Actuales'!$B519,'B.D. (Ocultar)'!$B$4:$M$554,11,FALSE)</f>
        <v>2022</v>
      </c>
      <c r="G519" s="49" t="str">
        <f>VLOOKUP('Cursos Actuales'!$B519,'B.D. (Ocultar)'!$B$4:$M$888,10,FALSE)</f>
        <v>Sí</v>
      </c>
      <c r="H519" s="49" t="str">
        <f>VLOOKUP('Cursos Actuales'!$B519,'B.D. (Ocultar)'!$B$4:$M$554,9,FALSE)</f>
        <v>46 min</v>
      </c>
      <c r="I519" s="50">
        <v>3.1944444444444442E-2</v>
      </c>
      <c r="J519" s="49" t="str">
        <f>VLOOKUP('Cursos Actuales'!$B519,'B.D. (Ocultar)'!$B$4:$M$554,12,FALSE)</f>
        <v>Intermedio</v>
      </c>
      <c r="K519" s="71"/>
      <c r="L519" s="52" t="str">
        <f>VLOOKUP(B519,'B.D. (Ocultar)'!$B$4:$N$584,13,FALSE)</f>
        <v>SI</v>
      </c>
      <c r="M519" s="75" t="s">
        <v>16</v>
      </c>
      <c r="N519" s="54"/>
    </row>
    <row r="520" spans="1:14" ht="14.4">
      <c r="A520" s="46">
        <v>517</v>
      </c>
      <c r="B520" s="76" t="s">
        <v>79</v>
      </c>
      <c r="C520" s="77" t="str">
        <f>VLOOKUP('Cursos Actuales'!$B520,'B.D. (Ocultar)'!$B$4:$M$554,4,FALSE)</f>
        <v>Layla Scheli</v>
      </c>
      <c r="D520" s="48" t="str">
        <f>VLOOKUP('Cursos Actuales'!$B520,'B.D. (Ocultar)'!$B$4:$M$554,6,FALSE)</f>
        <v>Tecnologia y Digital</v>
      </c>
      <c r="E520" s="48" t="str">
        <f>VLOOKUP('Cursos Actuales'!$B520,'B.D. (Ocultar)'!$B$4:$M$554,6,FALSE)</f>
        <v>Tecnologia y Digital</v>
      </c>
      <c r="F520" s="48">
        <f>VLOOKUP('Cursos Actuales'!$B520,'B.D. (Ocultar)'!$B$4:$M$554,11,FALSE)</f>
        <v>2022</v>
      </c>
      <c r="G520" s="49" t="str">
        <f>VLOOKUP('Cursos Actuales'!$B520,'B.D. (Ocultar)'!$B$4:$M$888,10,FALSE)</f>
        <v>Sí</v>
      </c>
      <c r="H520" s="49" t="str">
        <f>VLOOKUP('Cursos Actuales'!$B520,'B.D. (Ocultar)'!$B$4:$M$554,9,FALSE)</f>
        <v>46min</v>
      </c>
      <c r="I520" s="50">
        <v>3.1944444444444442E-2</v>
      </c>
      <c r="J520" s="49" t="str">
        <f>VLOOKUP('Cursos Actuales'!$B520,'B.D. (Ocultar)'!$B$4:$M$554,12,FALSE)</f>
        <v>Básico - Intermedio</v>
      </c>
      <c r="K520" s="71"/>
      <c r="L520" s="52" t="str">
        <f>VLOOKUP(B520,'B.D. (Ocultar)'!$B$4:$N$584,13,FALSE)</f>
        <v>SI</v>
      </c>
      <c r="M520" s="75" t="s">
        <v>16</v>
      </c>
      <c r="N520" s="61"/>
    </row>
    <row r="521" spans="1:14" ht="14.4">
      <c r="A521" s="46">
        <v>518</v>
      </c>
      <c r="B521" s="76" t="s">
        <v>80</v>
      </c>
      <c r="C521" s="77" t="str">
        <f>VLOOKUP('Cursos Actuales'!$B521,'B.D. (Ocultar)'!$B$4:$M$554,4,FALSE)</f>
        <v>Jorge Villavicencio</v>
      </c>
      <c r="D521" s="48" t="str">
        <f>VLOOKUP('Cursos Actuales'!$B521,'B.D. (Ocultar)'!$B$4:$M$554,6,FALSE)</f>
        <v>Tecnologia y Digital</v>
      </c>
      <c r="E521" s="48" t="str">
        <f>VLOOKUP('Cursos Actuales'!$B521,'B.D. (Ocultar)'!$B$4:$M$554,6,FALSE)</f>
        <v>Tecnologia y Digital</v>
      </c>
      <c r="F521" s="48">
        <f>VLOOKUP('Cursos Actuales'!$B521,'B.D. (Ocultar)'!$B$4:$M$554,11,FALSE)</f>
        <v>2022</v>
      </c>
      <c r="G521" s="49" t="str">
        <f>VLOOKUP('Cursos Actuales'!$B521,'B.D. (Ocultar)'!$B$4:$M$888,10,FALSE)</f>
        <v>Sí</v>
      </c>
      <c r="H521" s="49" t="str">
        <f>VLOOKUP('Cursos Actuales'!$B521,'B.D. (Ocultar)'!$B$4:$M$554,9,FALSE)</f>
        <v>1h 34 min</v>
      </c>
      <c r="I521" s="50">
        <v>6.5277777777777782E-2</v>
      </c>
      <c r="J521" s="49" t="str">
        <f>VLOOKUP('Cursos Actuales'!$B521,'B.D. (Ocultar)'!$B$4:$M$554,12,FALSE)</f>
        <v>Intermedio</v>
      </c>
      <c r="K521" s="71"/>
      <c r="L521" s="52" t="str">
        <f>VLOOKUP(B521,'B.D. (Ocultar)'!$B$4:$N$584,13,FALSE)</f>
        <v>SI</v>
      </c>
      <c r="M521" s="75" t="s">
        <v>16</v>
      </c>
      <c r="N521" s="61"/>
    </row>
    <row r="522" spans="1:14" ht="14.4">
      <c r="A522" s="46">
        <v>519</v>
      </c>
      <c r="B522" s="76" t="s">
        <v>29</v>
      </c>
      <c r="C522" s="77" t="str">
        <f>VLOOKUP('Cursos Actuales'!$B522,'B.D. (Ocultar)'!$B$4:$M$554,4,FALSE)</f>
        <v>Julio Medina y David Ruiz</v>
      </c>
      <c r="D522" s="48" t="str">
        <f>VLOOKUP('Cursos Actuales'!$B522,'B.D. (Ocultar)'!$B$4:$M$554,6,FALSE)</f>
        <v>Marketing</v>
      </c>
      <c r="E522" s="48" t="str">
        <f>VLOOKUP('Cursos Actuales'!$B522,'B.D. (Ocultar)'!$B$4:$M$554,6,FALSE)</f>
        <v>Marketing</v>
      </c>
      <c r="F522" s="48">
        <f>VLOOKUP('Cursos Actuales'!$B522,'B.D. (Ocultar)'!$B$4:$M$554,11,FALSE)</f>
        <v>2023</v>
      </c>
      <c r="G522" s="49" t="str">
        <f>VLOOKUP('Cursos Actuales'!$B522,'B.D. (Ocultar)'!$B$4:$M$888,10,FALSE)</f>
        <v>Sí</v>
      </c>
      <c r="H522" s="49" t="str">
        <f>VLOOKUP('Cursos Actuales'!$B522,'B.D. (Ocultar)'!$B$4:$M$554,9,FALSE)</f>
        <v>53min</v>
      </c>
      <c r="I522" s="78">
        <v>3.6805555555555557E-2</v>
      </c>
      <c r="J522" s="49" t="str">
        <f>VLOOKUP('Cursos Actuales'!$B522,'B.D. (Ocultar)'!$B$4:$M$554,12,FALSE)</f>
        <v>Básico</v>
      </c>
      <c r="K522" s="71"/>
      <c r="L522" s="52" t="str">
        <f>VLOOKUP(B522,'B.D. (Ocultar)'!$B$4:$N$584,13,FALSE)</f>
        <v>SI</v>
      </c>
      <c r="M522" s="75" t="s">
        <v>16</v>
      </c>
      <c r="N522" s="61"/>
    </row>
    <row r="523" spans="1:14" ht="14.4">
      <c r="A523" s="46">
        <v>520</v>
      </c>
      <c r="B523" s="76" t="s">
        <v>34</v>
      </c>
      <c r="C523" s="77" t="str">
        <f>VLOOKUP('Cursos Actuales'!$B523,'B.D. (Ocultar)'!$B$4:$M$554,4,FALSE)</f>
        <v>Carlo Alva</v>
      </c>
      <c r="D523" s="48" t="str">
        <f>VLOOKUP('Cursos Actuales'!$B523,'B.D. (Ocultar)'!$B$4:$M$554,6,FALSE)</f>
        <v>Tecnologia y Digital</v>
      </c>
      <c r="E523" s="48" t="str">
        <f>VLOOKUP('Cursos Actuales'!$B523,'B.D. (Ocultar)'!$B$4:$M$554,6,FALSE)</f>
        <v>Tecnologia y Digital</v>
      </c>
      <c r="F523" s="48">
        <f>VLOOKUP('Cursos Actuales'!$B523,'B.D. (Ocultar)'!$B$4:$M$554,11,FALSE)</f>
        <v>2023</v>
      </c>
      <c r="G523" s="49" t="str">
        <f>VLOOKUP('Cursos Actuales'!$B523,'B.D. (Ocultar)'!$B$4:$M$888,10,FALSE)</f>
        <v>Sí</v>
      </c>
      <c r="H523" s="49" t="str">
        <f>VLOOKUP('Cursos Actuales'!$B523,'B.D. (Ocultar)'!$B$4:$M$554,9,FALSE)</f>
        <v>57min</v>
      </c>
      <c r="I523" s="78">
        <v>3.9583333333333331E-2</v>
      </c>
      <c r="J523" s="49" t="str">
        <f>VLOOKUP('Cursos Actuales'!$B523,'B.D. (Ocultar)'!$B$4:$M$554,12,FALSE)</f>
        <v>Avanzado</v>
      </c>
      <c r="K523" s="71"/>
      <c r="L523" s="52" t="str">
        <f>VLOOKUP(B523,'B.D. (Ocultar)'!$B$4:$N$584,13,FALSE)</f>
        <v>SI</v>
      </c>
      <c r="M523" s="75" t="s">
        <v>16</v>
      </c>
      <c r="N523" s="61"/>
    </row>
    <row r="524" spans="1:14" ht="14.4">
      <c r="A524" s="46">
        <v>521</v>
      </c>
      <c r="B524" s="76" t="s">
        <v>36</v>
      </c>
      <c r="C524" s="77" t="str">
        <f>VLOOKUP('Cursos Actuales'!$B524,'B.D. (Ocultar)'!$B$4:$M$554,4,FALSE)</f>
        <v>Enrique Pinedo</v>
      </c>
      <c r="D524" s="48" t="str">
        <f>VLOOKUP('Cursos Actuales'!$B524,'B.D. (Ocultar)'!$B$4:$M$554,6,FALSE)</f>
        <v>Tecnologia y Digital</v>
      </c>
      <c r="E524" s="48" t="str">
        <f>VLOOKUP('Cursos Actuales'!$B524,'B.D. (Ocultar)'!$B$4:$M$554,6,FALSE)</f>
        <v>Tecnologia y Digital</v>
      </c>
      <c r="F524" s="48">
        <f>VLOOKUP('Cursos Actuales'!$B524,'B.D. (Ocultar)'!$B$4:$M$554,11,FALSE)</f>
        <v>2023</v>
      </c>
      <c r="G524" s="49" t="str">
        <f>VLOOKUP('Cursos Actuales'!$B524,'B.D. (Ocultar)'!$B$4:$M$888,10,FALSE)</f>
        <v>Sí</v>
      </c>
      <c r="H524" s="49" t="str">
        <f>VLOOKUP('Cursos Actuales'!$B524,'B.D. (Ocultar)'!$B$4:$M$554,9,FALSE)</f>
        <v>59min</v>
      </c>
      <c r="I524" s="78">
        <v>4.0972222222222222E-2</v>
      </c>
      <c r="J524" s="49" t="str">
        <f>VLOOKUP('Cursos Actuales'!$B524,'B.D. (Ocultar)'!$B$4:$M$554,12,FALSE)</f>
        <v>Intermedio</v>
      </c>
      <c r="K524" s="71"/>
      <c r="L524" s="52" t="str">
        <f>VLOOKUP(B524,'B.D. (Ocultar)'!$B$4:$N$584,13,FALSE)</f>
        <v>SI</v>
      </c>
      <c r="M524" s="75" t="s">
        <v>16</v>
      </c>
      <c r="N524" s="54"/>
    </row>
    <row r="525" spans="1:14" ht="14.4">
      <c r="A525" s="46">
        <v>522</v>
      </c>
      <c r="B525" s="76" t="s">
        <v>39</v>
      </c>
      <c r="C525" s="77" t="str">
        <f>VLOOKUP('Cursos Actuales'!$B525,'B.D. (Ocultar)'!$B$4:$M$554,4,FALSE)</f>
        <v>Giancarlos Araya</v>
      </c>
      <c r="D525" s="48" t="str">
        <f>VLOOKUP('Cursos Actuales'!$B525,'B.D. (Ocultar)'!$B$4:$M$554,6,FALSE)</f>
        <v>Tecnologia y Digital</v>
      </c>
      <c r="E525" s="48" t="str">
        <f>VLOOKUP('Cursos Actuales'!$B525,'B.D. (Ocultar)'!$B$4:$M$554,6,FALSE)</f>
        <v>Tecnologia y Digital</v>
      </c>
      <c r="F525" s="48">
        <f>VLOOKUP('Cursos Actuales'!$B525,'B.D. (Ocultar)'!$B$4:$M$554,11,FALSE)</f>
        <v>2023</v>
      </c>
      <c r="G525" s="49" t="str">
        <f>VLOOKUP('Cursos Actuales'!$B525,'B.D. (Ocultar)'!$B$4:$M$888,10,FALSE)</f>
        <v>Sí</v>
      </c>
      <c r="H525" s="49" t="str">
        <f>VLOOKUP('Cursos Actuales'!$B525,'B.D. (Ocultar)'!$B$4:$M$554,9,FALSE)</f>
        <v>4h 54min</v>
      </c>
      <c r="I525" s="50">
        <v>0.20416666666666666</v>
      </c>
      <c r="J525" s="49" t="str">
        <f>VLOOKUP('Cursos Actuales'!$B525,'B.D. (Ocultar)'!$B$4:$M$554,12,FALSE)</f>
        <v>Básico - Intermedio</v>
      </c>
      <c r="K525" s="71"/>
      <c r="L525" s="52" t="str">
        <f>VLOOKUP(B525,'B.D. (Ocultar)'!$B$4:$N$584,13,FALSE)</f>
        <v>SI</v>
      </c>
      <c r="M525" s="75" t="s">
        <v>16</v>
      </c>
      <c r="N525" s="61"/>
    </row>
    <row r="526" spans="1:14" ht="14.4">
      <c r="A526" s="46">
        <v>523</v>
      </c>
      <c r="B526" s="76" t="s">
        <v>44</v>
      </c>
      <c r="C526" s="77" t="str">
        <f>VLOOKUP('Cursos Actuales'!$B526,'B.D. (Ocultar)'!$B$4:$M$554,4,FALSE)</f>
        <v>Leonardo Curaca</v>
      </c>
      <c r="D526" s="48" t="str">
        <f>VLOOKUP('Cursos Actuales'!$B526,'B.D. (Ocultar)'!$B$4:$M$554,6,FALSE)</f>
        <v>Tecnologia y Digital</v>
      </c>
      <c r="E526" s="48" t="str">
        <f>VLOOKUP('Cursos Actuales'!$B526,'B.D. (Ocultar)'!$B$4:$M$554,6,FALSE)</f>
        <v>Tecnologia y Digital</v>
      </c>
      <c r="F526" s="48">
        <f>VLOOKUP('Cursos Actuales'!$B526,'B.D. (Ocultar)'!$B$4:$M$554,11,FALSE)</f>
        <v>2022</v>
      </c>
      <c r="G526" s="49" t="str">
        <f>VLOOKUP('Cursos Actuales'!$B526,'B.D. (Ocultar)'!$B$4:$M$888,10,FALSE)</f>
        <v>Sí</v>
      </c>
      <c r="H526" s="49" t="str">
        <f>VLOOKUP('Cursos Actuales'!$B526,'B.D. (Ocultar)'!$B$4:$M$554,9,FALSE)</f>
        <v>1h 11min</v>
      </c>
      <c r="I526" s="50">
        <v>4.9305555555555554E-2</v>
      </c>
      <c r="J526" s="49" t="str">
        <f>VLOOKUP('Cursos Actuales'!$B526,'B.D. (Ocultar)'!$B$4:$M$554,12,FALSE)</f>
        <v>Intermedio</v>
      </c>
      <c r="K526" s="71"/>
      <c r="L526" s="52" t="str">
        <f>VLOOKUP(B526,'B.D. (Ocultar)'!$B$4:$N$584,13,FALSE)</f>
        <v>SI</v>
      </c>
      <c r="M526" s="75" t="s">
        <v>16</v>
      </c>
      <c r="N526" s="61"/>
    </row>
    <row r="527" spans="1:14" ht="14.4">
      <c r="A527" s="46">
        <v>524</v>
      </c>
      <c r="B527" s="76" t="s">
        <v>47</v>
      </c>
      <c r="C527" s="77" t="str">
        <f>VLOOKUP('Cursos Actuales'!$B527,'B.D. (Ocultar)'!$B$4:$M$554,4,FALSE)</f>
        <v>Leonardo Curaca</v>
      </c>
      <c r="D527" s="48" t="str">
        <f>VLOOKUP('Cursos Actuales'!$B527,'B.D. (Ocultar)'!$B$4:$M$554,6,FALSE)</f>
        <v>Tecnologia y Digital</v>
      </c>
      <c r="E527" s="48" t="str">
        <f>VLOOKUP('Cursos Actuales'!$B527,'B.D. (Ocultar)'!$B$4:$M$554,6,FALSE)</f>
        <v>Tecnologia y Digital</v>
      </c>
      <c r="F527" s="48">
        <f>VLOOKUP('Cursos Actuales'!$B527,'B.D. (Ocultar)'!$B$4:$M$554,11,FALSE)</f>
        <v>2022</v>
      </c>
      <c r="G527" s="49" t="str">
        <f>VLOOKUP('Cursos Actuales'!$B527,'B.D. (Ocultar)'!$B$4:$M$888,10,FALSE)</f>
        <v>Sí</v>
      </c>
      <c r="H527" s="49" t="str">
        <f>VLOOKUP('Cursos Actuales'!$B527,'B.D. (Ocultar)'!$B$4:$M$554,9,FALSE)</f>
        <v>46min</v>
      </c>
      <c r="I527" s="78">
        <v>3.1944444444444442E-2</v>
      </c>
      <c r="J527" s="49" t="str">
        <f>VLOOKUP('Cursos Actuales'!$B527,'B.D. (Ocultar)'!$B$4:$M$554,12,FALSE)</f>
        <v>Intermedio</v>
      </c>
      <c r="K527" s="71"/>
      <c r="L527" s="52" t="str">
        <f>VLOOKUP(B527,'B.D. (Ocultar)'!$B$4:$N$584,13,FALSE)</f>
        <v>SI</v>
      </c>
      <c r="M527" s="75" t="s">
        <v>16</v>
      </c>
      <c r="N527" s="54"/>
    </row>
    <row r="528" spans="1:14" ht="14.4">
      <c r="A528" s="46">
        <v>525</v>
      </c>
      <c r="B528" s="76" t="s">
        <v>49</v>
      </c>
      <c r="C528" s="77" t="str">
        <f>VLOOKUP('Cursos Actuales'!$B528,'B.D. (Ocultar)'!$B$4:$M$554,4,FALSE)</f>
        <v>Layla Scheli</v>
      </c>
      <c r="D528" s="48" t="str">
        <f>VLOOKUP('Cursos Actuales'!$B528,'B.D. (Ocultar)'!$B$4:$M$554,6,FALSE)</f>
        <v>Tecnologia y Digital</v>
      </c>
      <c r="E528" s="48" t="str">
        <f>VLOOKUP('Cursos Actuales'!$B528,'B.D. (Ocultar)'!$B$4:$M$554,6,FALSE)</f>
        <v>Tecnologia y Digital</v>
      </c>
      <c r="F528" s="48">
        <f>VLOOKUP('Cursos Actuales'!$B528,'B.D. (Ocultar)'!$B$4:$M$554,11,FALSE)</f>
        <v>2022</v>
      </c>
      <c r="G528" s="49" t="str">
        <f>VLOOKUP('Cursos Actuales'!$B528,'B.D. (Ocultar)'!$B$4:$M$888,10,FALSE)</f>
        <v>Sí</v>
      </c>
      <c r="H528" s="49" t="str">
        <f>VLOOKUP('Cursos Actuales'!$B528,'B.D. (Ocultar)'!$B$4:$M$554,9,FALSE)</f>
        <v>1h 7min</v>
      </c>
      <c r="I528" s="50">
        <v>4.6527777777777779E-2</v>
      </c>
      <c r="J528" s="49" t="str">
        <f>VLOOKUP('Cursos Actuales'!$B528,'B.D. (Ocultar)'!$B$4:$M$554,12,FALSE)</f>
        <v>Intermedio - Avanzado</v>
      </c>
      <c r="K528" s="71"/>
      <c r="L528" s="52" t="str">
        <f>VLOOKUP(B528,'B.D. (Ocultar)'!$B$4:$N$584,13,FALSE)</f>
        <v>Si</v>
      </c>
      <c r="M528" s="75" t="s">
        <v>16</v>
      </c>
      <c r="N528" s="61"/>
    </row>
    <row r="529" spans="1:14" ht="14.4">
      <c r="A529" s="46">
        <v>526</v>
      </c>
      <c r="B529" s="76" t="s">
        <v>55</v>
      </c>
      <c r="C529" s="77" t="str">
        <f>VLOOKUP('Cursos Actuales'!$B529,'B.D. (Ocultar)'!$B$4:$M$554,4,FALSE)</f>
        <v>Claudia Torres</v>
      </c>
      <c r="D529" s="48" t="str">
        <f>VLOOKUP('Cursos Actuales'!$B529,'B.D. (Ocultar)'!$B$4:$M$554,6,FALSE)</f>
        <v>Diseño y Creatividad</v>
      </c>
      <c r="E529" s="48" t="str">
        <f>VLOOKUP('Cursos Actuales'!$B529,'B.D. (Ocultar)'!$B$4:$M$554,6,FALSE)</f>
        <v>Diseño y Creatividad</v>
      </c>
      <c r="F529" s="48">
        <f>VLOOKUP('Cursos Actuales'!$B529,'B.D. (Ocultar)'!$B$4:$M$554,11,FALSE)</f>
        <v>2022</v>
      </c>
      <c r="G529" s="49" t="str">
        <f>VLOOKUP('Cursos Actuales'!$B529,'B.D. (Ocultar)'!$B$4:$M$888,10,FALSE)</f>
        <v>Sí</v>
      </c>
      <c r="H529" s="49" t="str">
        <f>VLOOKUP('Cursos Actuales'!$B529,'B.D. (Ocultar)'!$B$4:$M$554,9,FALSE)</f>
        <v>1h 35 min</v>
      </c>
      <c r="I529" s="50">
        <v>6.5972222222222224E-2</v>
      </c>
      <c r="J529" s="49" t="str">
        <f>VLOOKUP('Cursos Actuales'!$B529,'B.D. (Ocultar)'!$B$4:$M$554,12,FALSE)</f>
        <v>Intermedio</v>
      </c>
      <c r="K529" s="71"/>
      <c r="L529" s="52" t="str">
        <f>VLOOKUP(B529,'B.D. (Ocultar)'!$B$4:$N$584,13,FALSE)</f>
        <v>SI</v>
      </c>
      <c r="M529" s="75" t="s">
        <v>16</v>
      </c>
      <c r="N529" s="61"/>
    </row>
    <row r="530" spans="1:14" ht="14.4">
      <c r="A530" s="46">
        <v>527</v>
      </c>
      <c r="B530" s="76" t="s">
        <v>60</v>
      </c>
      <c r="C530" s="77" t="str">
        <f>VLOOKUP('Cursos Actuales'!$B530,'B.D. (Ocultar)'!$B$4:$M$554,4,FALSE)</f>
        <v>Layla Scheli</v>
      </c>
      <c r="D530" s="48" t="str">
        <f>VLOOKUP('Cursos Actuales'!$B530,'B.D. (Ocultar)'!$B$4:$M$554,6,FALSE)</f>
        <v>Tecnologia y Digital</v>
      </c>
      <c r="E530" s="48" t="str">
        <f>VLOOKUP('Cursos Actuales'!$B530,'B.D. (Ocultar)'!$B$4:$M$554,6,FALSE)</f>
        <v>Tecnologia y Digital</v>
      </c>
      <c r="F530" s="48">
        <f>VLOOKUP('Cursos Actuales'!$B530,'B.D. (Ocultar)'!$B$4:$M$554,11,FALSE)</f>
        <v>2022</v>
      </c>
      <c r="G530" s="49" t="str">
        <f>VLOOKUP('Cursos Actuales'!$B530,'B.D. (Ocultar)'!$B$4:$M$888,10,FALSE)</f>
        <v>Sí</v>
      </c>
      <c r="H530" s="49" t="str">
        <f>VLOOKUP('Cursos Actuales'!$B530,'B.D. (Ocultar)'!$B$4:$M$554,9,FALSE)</f>
        <v>52 min</v>
      </c>
      <c r="I530" s="78">
        <v>3.6111111111111108E-2</v>
      </c>
      <c r="J530" s="49" t="str">
        <f>VLOOKUP('Cursos Actuales'!$B530,'B.D. (Ocultar)'!$B$4:$M$554,12,FALSE)</f>
        <v>Intermedio</v>
      </c>
      <c r="K530" s="71"/>
      <c r="L530" s="52" t="str">
        <f>VLOOKUP(B530,'B.D. (Ocultar)'!$B$4:$N$584,13,FALSE)</f>
        <v>SI</v>
      </c>
      <c r="M530" s="75" t="s">
        <v>16</v>
      </c>
      <c r="N530" s="54"/>
    </row>
    <row r="531" spans="1:14" ht="14.4">
      <c r="A531" s="46">
        <v>528</v>
      </c>
      <c r="B531" s="76" t="s">
        <v>62</v>
      </c>
      <c r="C531" s="77" t="str">
        <f>VLOOKUP('Cursos Actuales'!$B531,'B.D. (Ocultar)'!$B$4:$M$554,4,FALSE)</f>
        <v>Sergio Bazo</v>
      </c>
      <c r="D531" s="48" t="str">
        <f>VLOOKUP('Cursos Actuales'!$B531,'B.D. (Ocultar)'!$B$4:$M$554,6,FALSE)</f>
        <v>Microsof Office</v>
      </c>
      <c r="E531" s="48" t="str">
        <f>VLOOKUP('Cursos Actuales'!$B531,'B.D. (Ocultar)'!$B$4:$M$554,6,FALSE)</f>
        <v>Microsof Office</v>
      </c>
      <c r="F531" s="48">
        <f>VLOOKUP('Cursos Actuales'!$B531,'B.D. (Ocultar)'!$B$4:$M$554,11,FALSE)</f>
        <v>2022</v>
      </c>
      <c r="G531" s="49" t="str">
        <f>VLOOKUP('Cursos Actuales'!$B531,'B.D. (Ocultar)'!$B$4:$M$888,10,FALSE)</f>
        <v>Sí</v>
      </c>
      <c r="H531" s="49" t="str">
        <f>VLOOKUP('Cursos Actuales'!$B531,'B.D. (Ocultar)'!$B$4:$M$554,9,FALSE)</f>
        <v>28 min</v>
      </c>
      <c r="I531" s="78">
        <v>1.9444444444444445E-2</v>
      </c>
      <c r="J531" s="49" t="str">
        <f>VLOOKUP('Cursos Actuales'!$B531,'B.D. (Ocultar)'!$B$4:$M$554,12,FALSE)</f>
        <v>Intermedio</v>
      </c>
      <c r="K531" s="71"/>
      <c r="L531" s="52" t="str">
        <f>VLOOKUP(B531,'B.D. (Ocultar)'!$B$4:$N$584,13,FALSE)</f>
        <v>SI</v>
      </c>
      <c r="M531" s="75" t="s">
        <v>16</v>
      </c>
      <c r="N531" s="54"/>
    </row>
    <row r="532" spans="1:14" ht="14.4">
      <c r="A532" s="46">
        <v>529</v>
      </c>
      <c r="B532" s="76" t="s">
        <v>67</v>
      </c>
      <c r="C532" s="77" t="str">
        <f>VLOOKUP('Cursos Actuales'!$B532,'B.D. (Ocultar)'!$B$4:$M$554,4,FALSE)</f>
        <v>Layla Scheli</v>
      </c>
      <c r="D532" s="48" t="str">
        <f>VLOOKUP('Cursos Actuales'!$B532,'B.D. (Ocultar)'!$B$4:$M$554,6,FALSE)</f>
        <v>Tecnologia y Digital</v>
      </c>
      <c r="E532" s="48" t="str">
        <f>VLOOKUP('Cursos Actuales'!$B532,'B.D. (Ocultar)'!$B$4:$M$554,6,FALSE)</f>
        <v>Tecnologia y Digital</v>
      </c>
      <c r="F532" s="48">
        <f>VLOOKUP('Cursos Actuales'!$B532,'B.D. (Ocultar)'!$B$4:$M$554,11,FALSE)</f>
        <v>2022</v>
      </c>
      <c r="G532" s="49" t="str">
        <f>VLOOKUP('Cursos Actuales'!$B532,'B.D. (Ocultar)'!$B$4:$M$888,10,FALSE)</f>
        <v>Sí</v>
      </c>
      <c r="H532" s="49" t="str">
        <f>VLOOKUP('Cursos Actuales'!$B532,'B.D. (Ocultar)'!$B$4:$M$554,9,FALSE)</f>
        <v>1h 2min 21s</v>
      </c>
      <c r="I532" s="78">
        <v>4.3298611111111114E-2</v>
      </c>
      <c r="J532" s="49" t="str">
        <f>VLOOKUP('Cursos Actuales'!$B532,'B.D. (Ocultar)'!$B$4:$M$554,12,FALSE)</f>
        <v>Intermedio - Avanzado</v>
      </c>
      <c r="K532" s="71"/>
      <c r="L532" s="52" t="str">
        <f>VLOOKUP(B532,'B.D. (Ocultar)'!$B$4:$N$584,13,FALSE)</f>
        <v>SI</v>
      </c>
      <c r="M532" s="75" t="s">
        <v>16</v>
      </c>
      <c r="N532" s="61"/>
    </row>
    <row r="533" spans="1:14" ht="14.4">
      <c r="A533" s="46">
        <v>530</v>
      </c>
      <c r="B533" s="76" t="s">
        <v>69</v>
      </c>
      <c r="C533" s="77" t="str">
        <f>VLOOKUP('Cursos Actuales'!$B533,'B.D. (Ocultar)'!$B$4:$M$554,4,FALSE)</f>
        <v>Jesús Planas</v>
      </c>
      <c r="D533" s="48" t="str">
        <f>VLOOKUP('Cursos Actuales'!$B533,'B.D. (Ocultar)'!$B$4:$M$554,6,FALSE)</f>
        <v>Negocios</v>
      </c>
      <c r="E533" s="48" t="str">
        <f>VLOOKUP('Cursos Actuales'!$B533,'B.D. (Ocultar)'!$B$4:$M$554,6,FALSE)</f>
        <v>Negocios</v>
      </c>
      <c r="F533" s="48">
        <f>VLOOKUP('Cursos Actuales'!$B533,'B.D. (Ocultar)'!$B$4:$M$554,11,FALSE)</f>
        <v>2022</v>
      </c>
      <c r="G533" s="49" t="str">
        <f>VLOOKUP('Cursos Actuales'!$B533,'B.D. (Ocultar)'!$B$4:$M$888,10,FALSE)</f>
        <v>Sí</v>
      </c>
      <c r="H533" s="49" t="str">
        <f>VLOOKUP('Cursos Actuales'!$B533,'B.D. (Ocultar)'!$B$4:$M$554,9,FALSE)</f>
        <v>2h 43min</v>
      </c>
      <c r="I533" s="50">
        <v>0.11319444444444444</v>
      </c>
      <c r="J533" s="49" t="str">
        <f>VLOOKUP('Cursos Actuales'!$B533,'B.D. (Ocultar)'!$B$4:$M$554,12,FALSE)</f>
        <v>Intermedio</v>
      </c>
      <c r="K533" s="71"/>
      <c r="L533" s="52" t="str">
        <f>VLOOKUP(B533,'B.D. (Ocultar)'!$B$4:$N$584,13,FALSE)</f>
        <v>SI</v>
      </c>
      <c r="M533" s="75" t="s">
        <v>16</v>
      </c>
      <c r="N533" s="54"/>
    </row>
    <row r="534" spans="1:14" ht="14.4">
      <c r="A534" s="46">
        <v>531</v>
      </c>
      <c r="B534" s="76" t="s">
        <v>73</v>
      </c>
      <c r="C534" s="77" t="str">
        <f>VLOOKUP('Cursos Actuales'!$B534,'B.D. (Ocultar)'!$B$4:$M$554,4,FALSE)</f>
        <v>Jesús Planas</v>
      </c>
      <c r="D534" s="48" t="str">
        <f>VLOOKUP('Cursos Actuales'!$B534,'B.D. (Ocultar)'!$B$4:$M$554,6,FALSE)</f>
        <v>Negocios</v>
      </c>
      <c r="E534" s="48" t="str">
        <f>VLOOKUP('Cursos Actuales'!$B534,'B.D. (Ocultar)'!$B$4:$M$554,6,FALSE)</f>
        <v>Negocios</v>
      </c>
      <c r="F534" s="48">
        <f>VLOOKUP('Cursos Actuales'!$B534,'B.D. (Ocultar)'!$B$4:$M$554,11,FALSE)</f>
        <v>2022</v>
      </c>
      <c r="G534" s="49" t="str">
        <f>VLOOKUP('Cursos Actuales'!$B534,'B.D. (Ocultar)'!$B$4:$M$888,10,FALSE)</f>
        <v>Sí</v>
      </c>
      <c r="H534" s="49" t="str">
        <f>VLOOKUP('Cursos Actuales'!$B534,'B.D. (Ocultar)'!$B$4:$M$554,9,FALSE)</f>
        <v>2h 36min</v>
      </c>
      <c r="I534" s="50">
        <v>0.10833333333333334</v>
      </c>
      <c r="J534" s="49" t="str">
        <f>VLOOKUP('Cursos Actuales'!$B534,'B.D. (Ocultar)'!$B$4:$M$554,12,FALSE)</f>
        <v>Intermedio</v>
      </c>
      <c r="K534" s="71"/>
      <c r="L534" s="52" t="str">
        <f>VLOOKUP(B534,'B.D. (Ocultar)'!$B$4:$N$584,13,FALSE)</f>
        <v>SI</v>
      </c>
      <c r="M534" s="75" t="s">
        <v>16</v>
      </c>
      <c r="N534" s="54"/>
    </row>
    <row r="535" spans="1:14" ht="14.4">
      <c r="A535" s="46">
        <v>532</v>
      </c>
      <c r="B535" s="76" t="s">
        <v>14</v>
      </c>
      <c r="C535" s="77" t="str">
        <f>VLOOKUP('Cursos Actuales'!$B535,'B.D. (Ocultar)'!$B$4:$M$554,4,FALSE)</f>
        <v>Jorge Villavicencio</v>
      </c>
      <c r="D535" s="48" t="str">
        <f>VLOOKUP('Cursos Actuales'!$B535,'B.D. (Ocultar)'!$B$4:$M$554,6,FALSE)</f>
        <v>Tecnologia y Digital</v>
      </c>
      <c r="E535" s="48" t="str">
        <f>VLOOKUP('Cursos Actuales'!$B535,'B.D. (Ocultar)'!$B$4:$M$554,6,FALSE)</f>
        <v>Tecnologia y Digital</v>
      </c>
      <c r="F535" s="48">
        <f>VLOOKUP('Cursos Actuales'!$B535,'B.D. (Ocultar)'!$B$4:$M$554,11,FALSE)</f>
        <v>2023</v>
      </c>
      <c r="G535" s="49" t="str">
        <f>VLOOKUP('Cursos Actuales'!$B535,'B.D. (Ocultar)'!$B$4:$M$888,10,FALSE)</f>
        <v>Sí</v>
      </c>
      <c r="H535" s="49" t="str">
        <f>VLOOKUP('Cursos Actuales'!$B535,'B.D. (Ocultar)'!$B$4:$M$554,9,FALSE)</f>
        <v>2h 28min</v>
      </c>
      <c r="I535" s="50">
        <v>8.4722222222222227E-2</v>
      </c>
      <c r="J535" s="49" t="str">
        <f>VLOOKUP('Cursos Actuales'!$B535,'B.D. (Ocultar)'!$B$4:$M$554,12,FALSE)</f>
        <v>Intermedio</v>
      </c>
      <c r="K535" s="71"/>
      <c r="L535" s="52" t="str">
        <f>VLOOKUP(B535,'B.D. (Ocultar)'!$B$4:$N$584,13,FALSE)</f>
        <v>SI</v>
      </c>
      <c r="M535" s="75" t="s">
        <v>16</v>
      </c>
      <c r="N535" s="54"/>
    </row>
    <row r="536" spans="1:14" ht="14.4">
      <c r="A536" s="46">
        <v>533</v>
      </c>
      <c r="B536" s="76" t="s">
        <v>25</v>
      </c>
      <c r="C536" s="77" t="str">
        <f>VLOOKUP('Cursos Actuales'!$B536,'B.D. (Ocultar)'!$B$4:$M$888,4,FALSE)</f>
        <v>Carlo Alva</v>
      </c>
      <c r="D536" s="48" t="str">
        <f>VLOOKUP('Cursos Actuales'!$B536,'B.D. (Ocultar)'!$B$4:$M$888,6,FALSE)</f>
        <v>Tecnologia y Digital</v>
      </c>
      <c r="E536" s="48" t="str">
        <f>VLOOKUP('Cursos Actuales'!$B536,'B.D. (Ocultar)'!$B$4:$M$888,6,FALSE)</f>
        <v>Tecnologia y Digital</v>
      </c>
      <c r="F536" s="48">
        <f>VLOOKUP('Cursos Actuales'!$B536,'B.D. (Ocultar)'!$B$4:$M$888,11,FALSE)</f>
        <v>2023</v>
      </c>
      <c r="G536" s="49" t="str">
        <f>VLOOKUP('Cursos Actuales'!$B536,'B.D. (Ocultar)'!$B$4:$M$888,10,FALSE)</f>
        <v>Sí</v>
      </c>
      <c r="H536" s="49" t="str">
        <f>VLOOKUP('Cursos Actuales'!$B536,'B.D. (Ocultar)'!$B$4:$M$888,9,FALSE)</f>
        <v>56min</v>
      </c>
      <c r="I536" s="78">
        <v>3.888888888888889E-2</v>
      </c>
      <c r="J536" s="49" t="str">
        <f>VLOOKUP('Cursos Actuales'!$B536,'B.D. (Ocultar)'!$B$4:$M$888,12,FALSE)</f>
        <v>Avanzado</v>
      </c>
      <c r="K536" s="71"/>
      <c r="L536" s="52" t="str">
        <f>VLOOKUP(B536,'B.D. (Ocultar)'!$B$4:$N$584,13,FALSE)</f>
        <v>SI</v>
      </c>
      <c r="M536" s="75" t="s">
        <v>16</v>
      </c>
      <c r="N536" s="61"/>
    </row>
    <row r="537" spans="1:14" ht="14.4">
      <c r="A537" s="46">
        <v>534</v>
      </c>
      <c r="B537" s="76" t="s">
        <v>1355</v>
      </c>
      <c r="C537" s="77" t="str">
        <f>VLOOKUP('Cursos Actuales'!$B537,'B.D. (Ocultar)'!$B$4:$M$888,4,FALSE)</f>
        <v>Gerardo Valencia</v>
      </c>
      <c r="D537" s="48" t="str">
        <f>VLOOKUP('Cursos Actuales'!$B537,'B.D. (Ocultar)'!$B$4:$M$888,6,FALSE)</f>
        <v>Tecnologia y Digital</v>
      </c>
      <c r="E537" s="48" t="str">
        <f>VLOOKUP('Cursos Actuales'!$B537,'B.D. (Ocultar)'!$B$4:$M$888,6,FALSE)</f>
        <v>Tecnologia y Digital</v>
      </c>
      <c r="F537" s="48">
        <f>VLOOKUP('Cursos Actuales'!$B537,'B.D. (Ocultar)'!$B$4:$M$888,11,FALSE)</f>
        <v>2023</v>
      </c>
      <c r="G537" s="49" t="str">
        <f>VLOOKUP('Cursos Actuales'!$B537,'B.D. (Ocultar)'!$B$4:$M$888,10,FALSE)</f>
        <v>Sí</v>
      </c>
      <c r="H537" s="49" t="str">
        <f>VLOOKUP('Cursos Actuales'!$B537,'B.D. (Ocultar)'!$B$4:$M$888,9,FALSE)</f>
        <v>3 h 57 min</v>
      </c>
      <c r="I537" s="50">
        <v>0.16458333333333333</v>
      </c>
      <c r="J537" s="49" t="str">
        <f>VLOOKUP('Cursos Actuales'!$B537,'B.D. (Ocultar)'!$B$4:$M$888,12,FALSE)</f>
        <v>Avanzado</v>
      </c>
      <c r="K537" s="71"/>
      <c r="L537" s="52" t="str">
        <f>VLOOKUP(B537,'B.D. (Ocultar)'!$B$4:$N$584,13,FALSE)</f>
        <v>SI</v>
      </c>
      <c r="M537" s="75" t="s">
        <v>16</v>
      </c>
      <c r="N537" s="79"/>
    </row>
    <row r="538" spans="1:14" ht="14.4">
      <c r="A538" s="46">
        <v>535</v>
      </c>
      <c r="B538" s="76" t="s">
        <v>1358</v>
      </c>
      <c r="C538" s="77" t="str">
        <f>VLOOKUP('Cursos Actuales'!$B538,'B.D. (Ocultar)'!$B$4:$M$888,4,FALSE)</f>
        <v>Sergio Bazo</v>
      </c>
      <c r="D538" s="48" t="str">
        <f>VLOOKUP('Cursos Actuales'!$B538,'B.D. (Ocultar)'!$B$4:$M$888,6,FALSE)</f>
        <v>Microsof Office</v>
      </c>
      <c r="E538" s="48" t="str">
        <f>VLOOKUP('Cursos Actuales'!$B538,'B.D. (Ocultar)'!$B$4:$M$888,6,FALSE)</f>
        <v>Microsof Office</v>
      </c>
      <c r="F538" s="48">
        <f>VLOOKUP('Cursos Actuales'!$B538,'B.D. (Ocultar)'!$B$4:$M$888,11,FALSE)</f>
        <v>2023</v>
      </c>
      <c r="G538" s="49" t="str">
        <f>VLOOKUP('Cursos Actuales'!$B538,'B.D. (Ocultar)'!$B$4:$M$888,10,FALSE)</f>
        <v>Sí</v>
      </c>
      <c r="H538" s="49" t="str">
        <f>VLOOKUP('Cursos Actuales'!$B538,'B.D. (Ocultar)'!$B$4:$M$888,9,FALSE)</f>
        <v>20min</v>
      </c>
      <c r="I538" s="50">
        <v>1.3888888888888888E-2</v>
      </c>
      <c r="J538" s="49" t="str">
        <f>VLOOKUP('Cursos Actuales'!$B538,'B.D. (Ocultar)'!$B$4:$M$888,12,FALSE)</f>
        <v>Básico</v>
      </c>
      <c r="K538" s="71"/>
      <c r="L538" s="52" t="str">
        <f>VLOOKUP(B538,'B.D. (Ocultar)'!$B$4:$N$584,13,FALSE)</f>
        <v>SI</v>
      </c>
      <c r="M538" s="75" t="s">
        <v>16</v>
      </c>
      <c r="N538" s="79"/>
    </row>
    <row r="539" spans="1:14" ht="14.4">
      <c r="A539" s="46">
        <v>536</v>
      </c>
      <c r="B539" s="76" t="s">
        <v>1360</v>
      </c>
      <c r="C539" s="77" t="str">
        <f>VLOOKUP('Cursos Actuales'!$B539,'B.D. (Ocultar)'!$B$4:$M$888,4,FALSE)</f>
        <v>Vanessa Delgado</v>
      </c>
      <c r="D539" s="48" t="str">
        <f>VLOOKUP('Cursos Actuales'!$B539,'B.D. (Ocultar)'!$B$4:$M$888,6,FALSE)</f>
        <v>Recursos humanos</v>
      </c>
      <c r="E539" s="48" t="str">
        <f>VLOOKUP('Cursos Actuales'!$B539,'B.D. (Ocultar)'!$B$4:$M$888,6,FALSE)</f>
        <v>Recursos humanos</v>
      </c>
      <c r="F539" s="48">
        <f>VLOOKUP('Cursos Actuales'!$B539,'B.D. (Ocultar)'!$B$4:$M$888,11,FALSE)</f>
        <v>2023</v>
      </c>
      <c r="G539" s="49" t="str">
        <f>VLOOKUP('Cursos Actuales'!$B539,'B.D. (Ocultar)'!$B$4:$M$888,10,FALSE)</f>
        <v>Sí</v>
      </c>
      <c r="H539" s="49" t="str">
        <f>VLOOKUP('Cursos Actuales'!$B539,'B.D. (Ocultar)'!$B$4:$M$888,9,FALSE)</f>
        <v>1h 8 min</v>
      </c>
      <c r="I539" s="50">
        <v>4.7222222222222221E-2</v>
      </c>
      <c r="J539" s="49" t="str">
        <f>VLOOKUP('Cursos Actuales'!$B539,'B.D. (Ocultar)'!$B$4:$M$888,12,FALSE)</f>
        <v>Intermedio</v>
      </c>
      <c r="K539" s="71"/>
      <c r="L539" s="52" t="str">
        <f>VLOOKUP(B539,'B.D. (Ocultar)'!$B$4:$N$584,13,FALSE)</f>
        <v>SI</v>
      </c>
      <c r="M539" s="75" t="s">
        <v>16</v>
      </c>
      <c r="N539" s="79"/>
    </row>
    <row r="540" spans="1:14" ht="14.4">
      <c r="A540" s="46">
        <v>537</v>
      </c>
      <c r="B540" s="76" t="s">
        <v>1362</v>
      </c>
      <c r="C540" s="77" t="str">
        <f>VLOOKUP('Cursos Actuales'!$B540,'B.D. (Ocultar)'!$B$4:$M$888,4,FALSE)</f>
        <v>Rodrigo Pérez</v>
      </c>
      <c r="D540" s="48" t="str">
        <f>VLOOKUP('Cursos Actuales'!$B540,'B.D. (Ocultar)'!$B$4:$M$888,6,FALSE)</f>
        <v>Recursos humanos</v>
      </c>
      <c r="E540" s="48" t="str">
        <f>VLOOKUP('Cursos Actuales'!$B540,'B.D. (Ocultar)'!$B$4:$M$888,6,FALSE)</f>
        <v>Recursos humanos</v>
      </c>
      <c r="F540" s="48">
        <f>VLOOKUP('Cursos Actuales'!$B540,'B.D. (Ocultar)'!$B$4:$M$888,11,FALSE)</f>
        <v>2023</v>
      </c>
      <c r="G540" s="49" t="str">
        <f>VLOOKUP('Cursos Actuales'!$B540,'B.D. (Ocultar)'!$B$4:$M$888,10,FALSE)</f>
        <v>Sí</v>
      </c>
      <c r="H540" s="49" t="str">
        <f>VLOOKUP('Cursos Actuales'!$B540,'B.D. (Ocultar)'!$B$4:$M$888,9,FALSE)</f>
        <v>2h 5 min</v>
      </c>
      <c r="I540" s="50">
        <v>8.6805555555555552E-2</v>
      </c>
      <c r="J540" s="49" t="str">
        <f>VLOOKUP('Cursos Actuales'!$B540,'B.D. (Ocultar)'!$B$4:$M$888,12,FALSE)</f>
        <v>Básico - Intermedio</v>
      </c>
      <c r="K540" s="71"/>
      <c r="L540" s="52" t="str">
        <f>VLOOKUP(B540,'B.D. (Ocultar)'!$B$4:$N$584,13,FALSE)</f>
        <v>SI</v>
      </c>
      <c r="M540" s="75" t="s">
        <v>16</v>
      </c>
      <c r="N540" s="79"/>
    </row>
    <row r="541" spans="1:14" ht="14.4">
      <c r="A541" s="46">
        <v>538</v>
      </c>
      <c r="B541" s="76" t="s">
        <v>1365</v>
      </c>
      <c r="C541" s="77" t="str">
        <f>VLOOKUP('Cursos Actuales'!$B541,'B.D. (Ocultar)'!$B$4:$M$888,4,FALSE)</f>
        <v>Enrique Pinedo</v>
      </c>
      <c r="D541" s="48" t="str">
        <f>VLOOKUP('Cursos Actuales'!$B541,'B.D. (Ocultar)'!$B$4:$M$888,6,FALSE)</f>
        <v>Tecnologia y Digital</v>
      </c>
      <c r="E541" s="48" t="str">
        <f>VLOOKUP('Cursos Actuales'!$B541,'B.D. (Ocultar)'!$B$4:$M$888,6,FALSE)</f>
        <v>Tecnologia y Digital</v>
      </c>
      <c r="F541" s="48">
        <f>VLOOKUP('Cursos Actuales'!$B541,'B.D. (Ocultar)'!$B$4:$M$888,11,FALSE)</f>
        <v>2023</v>
      </c>
      <c r="G541" s="49" t="str">
        <f>VLOOKUP('Cursos Actuales'!$B541,'B.D. (Ocultar)'!$B$4:$M$888,10,FALSE)</f>
        <v>Sí</v>
      </c>
      <c r="H541" s="49" t="str">
        <f>VLOOKUP('Cursos Actuales'!$B541,'B.D. (Ocultar)'!$B$4:$M$888,9,FALSE)</f>
        <v>1h 22min</v>
      </c>
      <c r="I541" s="50">
        <v>5.6944444444444443E-2</v>
      </c>
      <c r="J541" s="49" t="str">
        <f>VLOOKUP('Cursos Actuales'!$B541,'B.D. (Ocultar)'!$B$4:$M$888,12,FALSE)</f>
        <v>Intermedio</v>
      </c>
      <c r="K541" s="71"/>
      <c r="L541" s="52" t="str">
        <f>VLOOKUP(B541,'B.D. (Ocultar)'!$B$4:$N$584,13,FALSE)</f>
        <v>SI</v>
      </c>
      <c r="M541" s="75" t="s">
        <v>16</v>
      </c>
      <c r="N541" s="79"/>
    </row>
    <row r="542" spans="1:14" ht="14.4">
      <c r="A542" s="46">
        <v>539</v>
      </c>
      <c r="B542" s="76" t="s">
        <v>1367</v>
      </c>
      <c r="C542" s="77" t="str">
        <f>VLOOKUP('Cursos Actuales'!$B542,'B.D. (Ocultar)'!$B$4:$M$888,4,FALSE)</f>
        <v>Miguel Valdés</v>
      </c>
      <c r="D542" s="48" t="str">
        <f>VLOOKUP('Cursos Actuales'!$B542,'B.D. (Ocultar)'!$B$4:$M$888,6,FALSE)</f>
        <v>Recursos humanos</v>
      </c>
      <c r="E542" s="48" t="str">
        <f>VLOOKUP('Cursos Actuales'!$B542,'B.D. (Ocultar)'!$B$4:$M$888,6,FALSE)</f>
        <v>Recursos humanos</v>
      </c>
      <c r="F542" s="48">
        <f>VLOOKUP('Cursos Actuales'!$B542,'B.D. (Ocultar)'!$B$4:$M$888,11,FALSE)</f>
        <v>2023</v>
      </c>
      <c r="G542" s="49" t="str">
        <f>VLOOKUP('Cursos Actuales'!$B542,'B.D. (Ocultar)'!$B$4:$M$888,10,FALSE)</f>
        <v>Sí</v>
      </c>
      <c r="H542" s="49" t="str">
        <f>VLOOKUP('Cursos Actuales'!$B542,'B.D. (Ocultar)'!$B$4:$M$888,9,FALSE)</f>
        <v>1h 25min</v>
      </c>
      <c r="I542" s="50">
        <v>5.9027777777777776E-2</v>
      </c>
      <c r="J542" s="49" t="str">
        <f>VLOOKUP('Cursos Actuales'!$B542,'B.D. (Ocultar)'!$B$4:$M$888,12,FALSE)</f>
        <v>Básico</v>
      </c>
      <c r="K542" s="71"/>
      <c r="L542" s="52" t="str">
        <f>VLOOKUP(B542,'B.D. (Ocultar)'!$B$4:$N$584,13,FALSE)</f>
        <v>SI</v>
      </c>
      <c r="M542" s="75" t="s">
        <v>16</v>
      </c>
      <c r="N542" s="79"/>
    </row>
    <row r="543" spans="1:14" ht="14.4">
      <c r="A543" s="46">
        <v>540</v>
      </c>
      <c r="B543" s="76" t="s">
        <v>1370</v>
      </c>
      <c r="C543" s="77" t="str">
        <f>VLOOKUP('Cursos Actuales'!$B543,'B.D. (Ocultar)'!$B$4:$M$888,4,FALSE)</f>
        <v>Sergio Bazo</v>
      </c>
      <c r="D543" s="48" t="str">
        <f>VLOOKUP('Cursos Actuales'!$B543,'B.D. (Ocultar)'!$B$4:$M$888,6,FALSE)</f>
        <v>Microsof Office</v>
      </c>
      <c r="E543" s="48" t="str">
        <f>VLOOKUP('Cursos Actuales'!$B543,'B.D. (Ocultar)'!$B$4:$M$888,6,FALSE)</f>
        <v>Microsof Office</v>
      </c>
      <c r="F543" s="48">
        <f>VLOOKUP('Cursos Actuales'!$B543,'B.D. (Ocultar)'!$B$4:$M$888,11,FALSE)</f>
        <v>2023</v>
      </c>
      <c r="G543" s="49" t="str">
        <f>VLOOKUP('Cursos Actuales'!$B543,'B.D. (Ocultar)'!$B$4:$M$888,10,FALSE)</f>
        <v>Sí</v>
      </c>
      <c r="H543" s="49" t="str">
        <f>VLOOKUP('Cursos Actuales'!$B543,'B.D. (Ocultar)'!$B$4:$M$888,9,FALSE)</f>
        <v>28 min</v>
      </c>
      <c r="I543" s="50">
        <v>1.9444444444444445E-2</v>
      </c>
      <c r="J543" s="49" t="str">
        <f>VLOOKUP('Cursos Actuales'!$B543,'B.D. (Ocultar)'!$B$4:$M$888,12,FALSE)</f>
        <v>Básico</v>
      </c>
      <c r="K543" s="71"/>
      <c r="L543" s="52" t="str">
        <f>VLOOKUP(B543,'B.D. (Ocultar)'!$B$4:$N$584,13,FALSE)</f>
        <v>SI</v>
      </c>
      <c r="M543" s="75" t="s">
        <v>16</v>
      </c>
      <c r="N543" s="79"/>
    </row>
    <row r="544" spans="1:14" ht="14.4">
      <c r="A544" s="46">
        <v>541</v>
      </c>
      <c r="B544" s="76" t="s">
        <v>1371</v>
      </c>
      <c r="C544" s="77" t="str">
        <f>VLOOKUP('Cursos Actuales'!$B544,'B.D. (Ocultar)'!$B$4:$M$888,4,FALSE)</f>
        <v>Gerardo Valencia</v>
      </c>
      <c r="D544" s="48" t="str">
        <f>VLOOKUP('Cursos Actuales'!$B544,'B.D. (Ocultar)'!$B$4:$M$888,6,FALSE)</f>
        <v>Tecnologia y Digital</v>
      </c>
      <c r="E544" s="48" t="str">
        <f>VLOOKUP('Cursos Actuales'!$B544,'B.D. (Ocultar)'!$B$4:$M$888,6,FALSE)</f>
        <v>Tecnologia y Digital</v>
      </c>
      <c r="F544" s="48">
        <f>VLOOKUP('Cursos Actuales'!$B544,'B.D. (Ocultar)'!$B$4:$M$888,11,FALSE)</f>
        <v>2023</v>
      </c>
      <c r="G544" s="49" t="str">
        <f>VLOOKUP('Cursos Actuales'!$B544,'B.D. (Ocultar)'!$B$4:$M$888,10,FALSE)</f>
        <v>Sí</v>
      </c>
      <c r="H544" s="49" t="str">
        <f>VLOOKUP('Cursos Actuales'!$B544,'B.D. (Ocultar)'!$B$4:$M$888,9,FALSE)</f>
        <v>4h 3min</v>
      </c>
      <c r="I544" s="50">
        <v>0.16875000000000001</v>
      </c>
      <c r="J544" s="49" t="str">
        <f>VLOOKUP('Cursos Actuales'!$B544,'B.D. (Ocultar)'!$B$4:$M$888,12,FALSE)</f>
        <v>Avanzado</v>
      </c>
      <c r="K544" s="71"/>
      <c r="L544" s="52" t="str">
        <f>VLOOKUP(B544,'B.D. (Ocultar)'!$B$4:$N$584,13,FALSE)</f>
        <v>SI</v>
      </c>
      <c r="M544" s="75" t="s">
        <v>16</v>
      </c>
      <c r="N544" s="79"/>
    </row>
    <row r="545" spans="1:14" ht="14.4">
      <c r="A545" s="46">
        <v>542</v>
      </c>
      <c r="B545" s="76" t="s">
        <v>1373</v>
      </c>
      <c r="C545" s="77" t="str">
        <f>VLOOKUP('Cursos Actuales'!$B545,'B.D. (Ocultar)'!$B$4:$M$888,4,FALSE)</f>
        <v>Josué Valdez</v>
      </c>
      <c r="D545" s="48" t="str">
        <f>VLOOKUP('Cursos Actuales'!$B545,'B.D. (Ocultar)'!$B$4:$M$888,6,FALSE)</f>
        <v>Tecnologia y Digital</v>
      </c>
      <c r="E545" s="48" t="str">
        <f>VLOOKUP('Cursos Actuales'!$B545,'B.D. (Ocultar)'!$B$4:$M$888,6,FALSE)</f>
        <v>Tecnologia y Digital</v>
      </c>
      <c r="F545" s="48">
        <f>VLOOKUP('Cursos Actuales'!$B545,'B.D. (Ocultar)'!$B$4:$M$888,11,FALSE)</f>
        <v>2023</v>
      </c>
      <c r="G545" s="49" t="str">
        <f>VLOOKUP('Cursos Actuales'!$B545,'B.D. (Ocultar)'!$B$4:$M$888,10,FALSE)</f>
        <v>Sí</v>
      </c>
      <c r="H545" s="49" t="str">
        <f>VLOOKUP('Cursos Actuales'!$B545,'B.D. (Ocultar)'!$B$4:$M$888,9,FALSE)</f>
        <v>5h 26min</v>
      </c>
      <c r="I545" s="50">
        <v>0.22638888888888889</v>
      </c>
      <c r="J545" s="49" t="str">
        <f>VLOOKUP('Cursos Actuales'!$B545,'B.D. (Ocultar)'!$B$4:$M$888,12,FALSE)</f>
        <v>Avanzado</v>
      </c>
      <c r="K545" s="71"/>
      <c r="L545" s="52" t="str">
        <f>VLOOKUP(B545,'B.D. (Ocultar)'!$B$4:$N$584,13,FALSE)</f>
        <v>SI</v>
      </c>
      <c r="M545" s="75" t="s">
        <v>16</v>
      </c>
      <c r="N545" s="79"/>
    </row>
    <row r="546" spans="1:14" ht="14.4">
      <c r="A546" s="46">
        <v>543</v>
      </c>
      <c r="B546" s="76" t="s">
        <v>1376</v>
      </c>
      <c r="C546" s="77" t="str">
        <f>VLOOKUP('Cursos Actuales'!$B546,'B.D. (Ocultar)'!$B$4:$M$888,4,FALSE)</f>
        <v>Josué Valdez</v>
      </c>
      <c r="D546" s="48" t="str">
        <f>VLOOKUP('Cursos Actuales'!$B546,'B.D. (Ocultar)'!$B$4:$M$888,6,FALSE)</f>
        <v>Tecnologia y Digital</v>
      </c>
      <c r="E546" s="48" t="str">
        <f>VLOOKUP('Cursos Actuales'!$B546,'B.D. (Ocultar)'!$B$4:$M$888,6,FALSE)</f>
        <v>Tecnologia y Digital</v>
      </c>
      <c r="F546" s="48">
        <f>VLOOKUP('Cursos Actuales'!$B546,'B.D. (Ocultar)'!$B$4:$M$888,11,FALSE)</f>
        <v>2023</v>
      </c>
      <c r="G546" s="49" t="str">
        <f>VLOOKUP('Cursos Actuales'!$B546,'B.D. (Ocultar)'!$B$4:$M$888,10,FALSE)</f>
        <v>Sí</v>
      </c>
      <c r="H546" s="49" t="str">
        <f>VLOOKUP('Cursos Actuales'!$B546,'B.D. (Ocultar)'!$B$4:$M$888,9,FALSE)</f>
        <v>3h 12min</v>
      </c>
      <c r="I546" s="50">
        <v>0.13333333333333333</v>
      </c>
      <c r="J546" s="49" t="str">
        <f>VLOOKUP('Cursos Actuales'!$B546,'B.D. (Ocultar)'!$B$4:$M$888,12,FALSE)</f>
        <v>Avanzado</v>
      </c>
      <c r="K546" s="71"/>
      <c r="L546" s="52" t="str">
        <f>VLOOKUP(B546,'B.D. (Ocultar)'!$B$4:$N$584,13,FALSE)</f>
        <v>SI</v>
      </c>
      <c r="M546" s="75" t="s">
        <v>16</v>
      </c>
      <c r="N546" s="79"/>
    </row>
    <row r="547" spans="1:14" ht="14.4">
      <c r="A547" s="46">
        <v>544</v>
      </c>
      <c r="B547" s="76" t="s">
        <v>1378</v>
      </c>
      <c r="C547" s="77" t="str">
        <f>VLOOKUP('Cursos Actuales'!$B547,'B.D. (Ocultar)'!$B$4:$M$888,4,FALSE)</f>
        <v>Giancarlos Araya</v>
      </c>
      <c r="D547" s="48" t="str">
        <f>VLOOKUP('Cursos Actuales'!$B547,'B.D. (Ocultar)'!$B$4:$M$888,6,FALSE)</f>
        <v>Tecnologia y Digital</v>
      </c>
      <c r="E547" s="48" t="str">
        <f>VLOOKUP('Cursos Actuales'!$B547,'B.D. (Ocultar)'!$B$4:$M$888,6,FALSE)</f>
        <v>Tecnologia y Digital</v>
      </c>
      <c r="F547" s="48">
        <f>VLOOKUP('Cursos Actuales'!$B547,'B.D. (Ocultar)'!$B$4:$M$888,11,FALSE)</f>
        <v>2023</v>
      </c>
      <c r="G547" s="49" t="str">
        <f>VLOOKUP('Cursos Actuales'!$B547,'B.D. (Ocultar)'!$B$4:$M$888,10,FALSE)</f>
        <v>Sí</v>
      </c>
      <c r="H547" s="49" t="str">
        <f>VLOOKUP('Cursos Actuales'!$B547,'B.D. (Ocultar)'!$B$4:$M$888,9,FALSE)</f>
        <v>4h 8min</v>
      </c>
      <c r="I547" s="50">
        <v>0.17222222222222222</v>
      </c>
      <c r="J547" s="49" t="str">
        <f>VLOOKUP('Cursos Actuales'!$B547,'B.D. (Ocultar)'!$B$4:$M$888,12,FALSE)</f>
        <v>Básico - Intermedio</v>
      </c>
      <c r="K547" s="71"/>
      <c r="L547" s="52" t="str">
        <f>VLOOKUP(B547,'B.D. (Ocultar)'!$B$4:$N$584,13,FALSE)</f>
        <v>SI</v>
      </c>
      <c r="M547" s="75" t="s">
        <v>16</v>
      </c>
      <c r="N547" s="79"/>
    </row>
    <row r="548" spans="1:14" ht="14.4">
      <c r="A548" s="46">
        <v>545</v>
      </c>
      <c r="B548" s="76" t="s">
        <v>1381</v>
      </c>
      <c r="C548" s="77" t="str">
        <f>VLOOKUP('Cursos Actuales'!$B548,'B.D. (Ocultar)'!$B$4:$M$888,4,FALSE)</f>
        <v>Gerardo Valencia</v>
      </c>
      <c r="D548" s="48" t="str">
        <f>VLOOKUP('Cursos Actuales'!$B548,'B.D. (Ocultar)'!$B$4:$M$888,6,FALSE)</f>
        <v>Tecnologia y Digital</v>
      </c>
      <c r="E548" s="48" t="str">
        <f>VLOOKUP('Cursos Actuales'!$B548,'B.D. (Ocultar)'!$B$4:$M$888,6,FALSE)</f>
        <v>Tecnologia y Digital</v>
      </c>
      <c r="F548" s="48">
        <f>VLOOKUP('Cursos Actuales'!$B548,'B.D. (Ocultar)'!$B$4:$M$888,11,FALSE)</f>
        <v>2022</v>
      </c>
      <c r="G548" s="49" t="str">
        <f>VLOOKUP('Cursos Actuales'!$B548,'B.D. (Ocultar)'!$B$4:$M$888,10,FALSE)</f>
        <v>Sí</v>
      </c>
      <c r="H548" s="49" t="str">
        <f>VLOOKUP('Cursos Actuales'!$B548,'B.D. (Ocultar)'!$B$4:$M$888,9,FALSE)</f>
        <v>3h 46min</v>
      </c>
      <c r="I548" s="50">
        <v>0.15694444444444444</v>
      </c>
      <c r="J548" s="49" t="str">
        <f>VLOOKUP('Cursos Actuales'!$B548,'B.D. (Ocultar)'!$B$4:$M$888,12,FALSE)</f>
        <v>Intermedio</v>
      </c>
      <c r="K548" s="71"/>
      <c r="L548" s="52" t="str">
        <f>VLOOKUP(B548,'B.D. (Ocultar)'!$B$4:$N$584,13,FALSE)</f>
        <v>SI</v>
      </c>
      <c r="M548" s="75" t="s">
        <v>16</v>
      </c>
      <c r="N548" s="79"/>
    </row>
    <row r="549" spans="1:14" ht="14.4">
      <c r="A549" s="46">
        <v>546</v>
      </c>
      <c r="B549" s="76" t="s">
        <v>1383</v>
      </c>
      <c r="C549" s="77" t="str">
        <f>VLOOKUP('Cursos Actuales'!$B549,'B.D. (Ocultar)'!$B$4:$M$888,4,FALSE)</f>
        <v>Jorge Villavicencio</v>
      </c>
      <c r="D549" s="48" t="str">
        <f>VLOOKUP('Cursos Actuales'!$B549,'B.D. (Ocultar)'!$B$4:$M$888,6,FALSE)</f>
        <v>Tecnologia y Digital</v>
      </c>
      <c r="E549" s="48" t="str">
        <f>VLOOKUP('Cursos Actuales'!$B549,'B.D. (Ocultar)'!$B$4:$M$888,6,FALSE)</f>
        <v>Tecnologia y Digital</v>
      </c>
      <c r="F549" s="48">
        <f>VLOOKUP('Cursos Actuales'!$B549,'B.D. (Ocultar)'!$B$4:$M$888,11,FALSE)</f>
        <v>2022</v>
      </c>
      <c r="G549" s="49" t="str">
        <f>VLOOKUP('Cursos Actuales'!$B549,'B.D. (Ocultar)'!$B$4:$M$888,10,FALSE)</f>
        <v>Sí</v>
      </c>
      <c r="H549" s="49" t="str">
        <f>VLOOKUP('Cursos Actuales'!$B549,'B.D. (Ocultar)'!$B$4:$M$888,9,FALSE)</f>
        <v>1h 40min</v>
      </c>
      <c r="I549" s="50">
        <v>6.9444444444444448E-2</v>
      </c>
      <c r="J549" s="49" t="str">
        <f>VLOOKUP('Cursos Actuales'!$B549,'B.D. (Ocultar)'!$B$4:$M$888,12,FALSE)</f>
        <v>Avanzado</v>
      </c>
      <c r="K549" s="71"/>
      <c r="L549" s="52" t="str">
        <f>VLOOKUP(B549,'B.D. (Ocultar)'!$B$4:$N$584,13,FALSE)</f>
        <v>SI</v>
      </c>
      <c r="M549" s="75" t="s">
        <v>16</v>
      </c>
      <c r="N549" s="79"/>
    </row>
    <row r="550" spans="1:14" ht="14.4">
      <c r="A550" s="46">
        <v>547</v>
      </c>
      <c r="B550" s="76" t="s">
        <v>1385</v>
      </c>
      <c r="C550" s="77" t="str">
        <f>VLOOKUP('Cursos Actuales'!$B550,'B.D. (Ocultar)'!$B$4:$M$888,4,FALSE)</f>
        <v>Layla Scheli</v>
      </c>
      <c r="D550" s="48" t="str">
        <f>VLOOKUP('Cursos Actuales'!$B550,'B.D. (Ocultar)'!$B$4:$M$888,6,FALSE)</f>
        <v>Tecnologia y Digital</v>
      </c>
      <c r="E550" s="48" t="str">
        <f>VLOOKUP('Cursos Actuales'!$B550,'B.D. (Ocultar)'!$B$4:$M$888,6,FALSE)</f>
        <v>Tecnologia y Digital</v>
      </c>
      <c r="F550" s="48">
        <f>VLOOKUP('Cursos Actuales'!$B550,'B.D. (Ocultar)'!$B$4:$M$888,11,FALSE)</f>
        <v>2022</v>
      </c>
      <c r="G550" s="49" t="str">
        <f>VLOOKUP('Cursos Actuales'!$B550,'B.D. (Ocultar)'!$B$4:$M$888,10,FALSE)</f>
        <v>Sí</v>
      </c>
      <c r="H550" s="49" t="str">
        <f>VLOOKUP('Cursos Actuales'!$B550,'B.D. (Ocultar)'!$B$4:$M$888,9,FALSE)</f>
        <v>1h 40 min</v>
      </c>
      <c r="I550" s="50">
        <v>6.9444444444444448E-2</v>
      </c>
      <c r="J550" s="49" t="str">
        <f>VLOOKUP('Cursos Actuales'!$B550,'B.D. (Ocultar)'!$B$4:$M$888,12,FALSE)</f>
        <v>Intermedio</v>
      </c>
      <c r="K550" s="71"/>
      <c r="L550" s="52" t="str">
        <f>VLOOKUP(B550,'B.D. (Ocultar)'!$B$4:$N$584,13,FALSE)</f>
        <v>SI</v>
      </c>
      <c r="M550" s="75" t="s">
        <v>16</v>
      </c>
      <c r="N550" s="79"/>
    </row>
    <row r="551" spans="1:14" ht="14.4">
      <c r="A551" s="46">
        <v>548</v>
      </c>
      <c r="B551" s="76" t="s">
        <v>1386</v>
      </c>
      <c r="C551" s="77" t="str">
        <f>VLOOKUP('Cursos Actuales'!$B551,'B.D. (Ocultar)'!$B$4:$M$888,4,FALSE)</f>
        <v>Layla Scheli</v>
      </c>
      <c r="D551" s="48" t="str">
        <f>VLOOKUP('Cursos Actuales'!$B551,'B.D. (Ocultar)'!$B$4:$M$888,6,FALSE)</f>
        <v>Tecnologia y Digital</v>
      </c>
      <c r="E551" s="48" t="str">
        <f>VLOOKUP('Cursos Actuales'!$B551,'B.D. (Ocultar)'!$B$4:$M$888,6,FALSE)</f>
        <v>Tecnologia y Digital</v>
      </c>
      <c r="F551" s="48">
        <f>VLOOKUP('Cursos Actuales'!$B551,'B.D. (Ocultar)'!$B$4:$M$888,11,FALSE)</f>
        <v>2022</v>
      </c>
      <c r="G551" s="49" t="str">
        <f>VLOOKUP('Cursos Actuales'!$B551,'B.D. (Ocultar)'!$B$4:$M$888,10,FALSE)</f>
        <v>Sí</v>
      </c>
      <c r="H551" s="49" t="str">
        <f>VLOOKUP('Cursos Actuales'!$B551,'B.D. (Ocultar)'!$B$4:$M$888,9,FALSE)</f>
        <v>1h 43 min</v>
      </c>
      <c r="I551" s="50">
        <v>7.1527777777777773E-2</v>
      </c>
      <c r="J551" s="49" t="str">
        <f>VLOOKUP('Cursos Actuales'!$B551,'B.D. (Ocultar)'!$B$4:$M$888,12,FALSE)</f>
        <v>Básico - Intermedio</v>
      </c>
      <c r="K551" s="71"/>
      <c r="L551" s="52" t="str">
        <f>VLOOKUP(B551,'B.D. (Ocultar)'!$B$4:$N$584,13,FALSE)</f>
        <v>SI</v>
      </c>
      <c r="M551" s="75" t="s">
        <v>16</v>
      </c>
      <c r="N551" s="79"/>
    </row>
    <row r="552" spans="1:14" ht="23.25" customHeight="1">
      <c r="A552" s="46">
        <v>549</v>
      </c>
      <c r="B552" s="76" t="s">
        <v>1388</v>
      </c>
      <c r="C552" s="77" t="str">
        <f>VLOOKUP('Cursos Actuales'!$B552,'B.D. (Ocultar)'!$B$4:$M$888,4,FALSE)</f>
        <v>Rosa un Avatar de Netzun  - Curador de contenido: Bertha Zuñiga</v>
      </c>
      <c r="D552" s="48" t="str">
        <f>VLOOKUP('Cursos Actuales'!$B552,'B.D. (Ocultar)'!$B$4:$M$888,6,FALSE)</f>
        <v>RRHH</v>
      </c>
      <c r="E552" s="48" t="str">
        <f>VLOOKUP('Cursos Actuales'!$B552,'B.D. (Ocultar)'!$B$4:$M$888,6,FALSE)</f>
        <v>RRHH</v>
      </c>
      <c r="F552" s="48">
        <f>VLOOKUP('Cursos Actuales'!$B552,'B.D. (Ocultar)'!$B$4:$M$888,11,FALSE)</f>
        <v>2023</v>
      </c>
      <c r="G552" s="49" t="str">
        <f>VLOOKUP('Cursos Actuales'!$B552,'B.D. (Ocultar)'!$B$4:$M$888,10,FALSE)</f>
        <v>No</v>
      </c>
      <c r="H552" s="49" t="str">
        <f>VLOOKUP('Cursos Actuales'!$B552,'B.D. (Ocultar)'!$B$4:$M$888,9,FALSE)</f>
        <v>7 min</v>
      </c>
      <c r="I552" s="50">
        <v>4.8611111111111112E-3</v>
      </c>
      <c r="J552" s="49" t="str">
        <f>VLOOKUP('Cursos Actuales'!$B552,'B.D. (Ocultar)'!$B$4:$M$888,12,FALSE)</f>
        <v>Básico</v>
      </c>
      <c r="K552" s="71"/>
      <c r="L552" s="52" t="str">
        <f>VLOOKUP(B552,'B.D. (Ocultar)'!$B$4:$N$584,13,FALSE)</f>
        <v>SI</v>
      </c>
      <c r="M552" s="75" t="s">
        <v>16</v>
      </c>
      <c r="N552" s="79"/>
    </row>
    <row r="553" spans="1:14" ht="17.25" customHeight="1">
      <c r="A553" s="46">
        <v>550</v>
      </c>
      <c r="B553" s="76" t="s">
        <v>1392</v>
      </c>
      <c r="C553" s="77" t="str">
        <f>VLOOKUP('Cursos Actuales'!$B553,'B.D. (Ocultar)'!$B$4:$M$888,4,FALSE)</f>
        <v>Sergio Bazo</v>
      </c>
      <c r="D553" s="48" t="str">
        <f>VLOOKUP('Cursos Actuales'!$B553,'B.D. (Ocultar)'!$B$4:$M$888,6,FALSE)</f>
        <v>Datos, Tecnología y Digital</v>
      </c>
      <c r="E553" s="48" t="str">
        <f>VLOOKUP('Cursos Actuales'!$B553,'B.D. (Ocultar)'!$B$4:$M$888,6,FALSE)</f>
        <v>Datos, Tecnología y Digital</v>
      </c>
      <c r="F553" s="48">
        <f>VLOOKUP('Cursos Actuales'!$B553,'B.D. (Ocultar)'!$B$4:$M$888,11,FALSE)</f>
        <v>2023</v>
      </c>
      <c r="G553" s="49" t="str">
        <f>VLOOKUP('Cursos Actuales'!$B553,'B.D. (Ocultar)'!$B$4:$M$888,10,FALSE)</f>
        <v>Sí</v>
      </c>
      <c r="H553" s="49" t="str">
        <f>VLOOKUP('Cursos Actuales'!$B553,'B.D. (Ocultar)'!$B$4:$M$888,9,FALSE)</f>
        <v>52 min</v>
      </c>
      <c r="I553" s="50">
        <v>3.6111111111111108E-2</v>
      </c>
      <c r="J553" s="49" t="str">
        <f>VLOOKUP('Cursos Actuales'!$B553,'B.D. (Ocultar)'!$B$4:$M$888,12,FALSE)</f>
        <v>Básico</v>
      </c>
      <c r="K553" s="71"/>
      <c r="L553" s="52" t="str">
        <f>VLOOKUP(B553,'B.D. (Ocultar)'!$B$4:$N$584,13,FALSE)</f>
        <v>SI</v>
      </c>
      <c r="M553" s="75" t="s">
        <v>16</v>
      </c>
      <c r="N553" s="79"/>
    </row>
    <row r="554" spans="1:14" ht="17.25" customHeight="1">
      <c r="A554" s="46">
        <v>551</v>
      </c>
      <c r="B554" s="76" t="s">
        <v>1395</v>
      </c>
      <c r="C554" s="77" t="str">
        <f>VLOOKUP('Cursos Actuales'!$B554,'B.D. (Ocultar)'!$B$4:$M$888,4,FALSE)</f>
        <v>Gerardo Valencia</v>
      </c>
      <c r="D554" s="48" t="str">
        <f>VLOOKUP('Cursos Actuales'!$B554,'B.D. (Ocultar)'!$B$4:$M$888,6,FALSE)</f>
        <v>Datos, Tecnología y Digital</v>
      </c>
      <c r="E554" s="48" t="str">
        <f>VLOOKUP('Cursos Actuales'!$B554,'B.D. (Ocultar)'!$B$4:$M$888,6,FALSE)</f>
        <v>Datos, Tecnología y Digital</v>
      </c>
      <c r="F554" s="48">
        <f>VLOOKUP('Cursos Actuales'!$B554,'B.D. (Ocultar)'!$B$4:$M$888,11,FALSE)</f>
        <v>2023</v>
      </c>
      <c r="G554" s="49" t="str">
        <f>VLOOKUP('Cursos Actuales'!$B554,'B.D. (Ocultar)'!$B$4:$M$888,10,FALSE)</f>
        <v>Sí</v>
      </c>
      <c r="H554" s="49" t="str">
        <f>VLOOKUP('Cursos Actuales'!$B554,'B.D. (Ocultar)'!$B$4:$M$888,9,FALSE)</f>
        <v>6h 19min</v>
      </c>
      <c r="I554" s="78">
        <v>0.26319444444444445</v>
      </c>
      <c r="J554" s="49" t="str">
        <f>VLOOKUP('Cursos Actuales'!$B554,'B.D. (Ocultar)'!$B$4:$M$888,12,FALSE)</f>
        <v>Básico</v>
      </c>
      <c r="K554" s="71"/>
      <c r="L554" s="52" t="str">
        <f>VLOOKUP(B554,'B.D. (Ocultar)'!$B$4:$N$584,13,FALSE)</f>
        <v>SI</v>
      </c>
      <c r="M554" s="75" t="s">
        <v>16</v>
      </c>
      <c r="N554" s="79"/>
    </row>
    <row r="555" spans="1:14" ht="14.4">
      <c r="A555" s="46">
        <v>552</v>
      </c>
      <c r="B555" s="76" t="s">
        <v>914</v>
      </c>
      <c r="C555" s="77" t="str">
        <f>VLOOKUP('Cursos Actuales'!$B555,'B.D. (Ocultar)'!$B$4:$M$888,4,FALSE)</f>
        <v>Cristina Garcia Calderón</v>
      </c>
      <c r="D555" s="48" t="str">
        <f>VLOOKUP('Cursos Actuales'!$B555,'B.D. (Ocultar)'!$B$4:$M$888,6,FALSE)</f>
        <v>Marketing</v>
      </c>
      <c r="E555" s="48" t="str">
        <f>VLOOKUP('Cursos Actuales'!$B555,'B.D. (Ocultar)'!$B$4:$M$888,6,FALSE)</f>
        <v>Marketing</v>
      </c>
      <c r="F555" s="48">
        <f>VLOOKUP('Cursos Actuales'!$B555,'B.D. (Ocultar)'!$B$4:$M$888,11,FALSE)</f>
        <v>2021</v>
      </c>
      <c r="G555" s="49" t="str">
        <f>VLOOKUP('Cursos Actuales'!$B555,'B.D. (Ocultar)'!$B$4:$M$888,10,FALSE)</f>
        <v>No</v>
      </c>
      <c r="H555" s="49" t="str">
        <f>VLOOKUP('Cursos Actuales'!$B555,'B.D. (Ocultar)'!$B$4:$M$888,9,FALSE)</f>
        <v>54m</v>
      </c>
      <c r="I555" s="50">
        <v>3.7499999999999999E-2</v>
      </c>
      <c r="J555" s="49" t="str">
        <f>VLOOKUP('Cursos Actuales'!$B555,'B.D. (Ocultar)'!$B$4:$M$888,12,FALSE)</f>
        <v>Intermedio</v>
      </c>
      <c r="K555" s="71"/>
      <c r="L555" s="52" t="str">
        <f>VLOOKUP(B555,'B.D. (Ocultar)'!$B$4:$N$584,13,FALSE)</f>
        <v>SI</v>
      </c>
      <c r="M555" s="75" t="s">
        <v>16</v>
      </c>
      <c r="N555" s="79"/>
    </row>
    <row r="556" spans="1:14" ht="14.4">
      <c r="A556" s="46">
        <v>553</v>
      </c>
      <c r="B556" s="76" t="s">
        <v>1001</v>
      </c>
      <c r="C556" s="77" t="str">
        <f>VLOOKUP('Cursos Actuales'!$B556,'B.D. (Ocultar)'!$B$4:$M$888,4,FALSE)</f>
        <v>Ximena Vega</v>
      </c>
      <c r="D556" s="48" t="str">
        <f>VLOOKUP('Cursos Actuales'!$B556,'B.D. (Ocultar)'!$B$4:$M$888,6,FALSE)</f>
        <v>Marketing</v>
      </c>
      <c r="E556" s="48" t="str">
        <f>VLOOKUP('Cursos Actuales'!$B556,'B.D. (Ocultar)'!$B$4:$M$888,6,FALSE)</f>
        <v>Marketing</v>
      </c>
      <c r="F556" s="48">
        <f>VLOOKUP('Cursos Actuales'!$B556,'B.D. (Ocultar)'!$B$4:$M$888,11,FALSE)</f>
        <v>2020</v>
      </c>
      <c r="G556" s="49" t="str">
        <f>VLOOKUP('Cursos Actuales'!$B556,'B.D. (Ocultar)'!$B$4:$M$888,10,FALSE)</f>
        <v>Sí</v>
      </c>
      <c r="H556" s="49" t="str">
        <f>VLOOKUP('Cursos Actuales'!$B556,'B.D. (Ocultar)'!$B$4:$M$888,9,FALSE)</f>
        <v>2h 30m</v>
      </c>
      <c r="I556" s="50">
        <v>0.10416666666666667</v>
      </c>
      <c r="J556" s="49" t="str">
        <f>VLOOKUP('Cursos Actuales'!$B556,'B.D. (Ocultar)'!$B$4:$M$888,12,FALSE)</f>
        <v>Intermedio</v>
      </c>
      <c r="K556" s="71"/>
      <c r="L556" s="52" t="str">
        <f>VLOOKUP(B556,'B.D. (Ocultar)'!$B$4:$N$584,13,FALSE)</f>
        <v>SI</v>
      </c>
      <c r="M556" s="75" t="s">
        <v>16</v>
      </c>
      <c r="N556" s="79"/>
    </row>
    <row r="557" spans="1:14" ht="14.4">
      <c r="A557" s="46">
        <v>554</v>
      </c>
      <c r="B557" s="76" t="s">
        <v>1196</v>
      </c>
      <c r="C557" s="77" t="str">
        <f>VLOOKUP('Cursos Actuales'!$B557,'B.D. (Ocultar)'!$B$4:$M$888,4,FALSE)</f>
        <v>Javier Benitez</v>
      </c>
      <c r="D557" s="48" t="str">
        <f>VLOOKUP('Cursos Actuales'!$B557,'B.D. (Ocultar)'!$B$4:$M$888,6,FALSE)</f>
        <v>Desarrollo Personal</v>
      </c>
      <c r="E557" s="48" t="str">
        <f>VLOOKUP('Cursos Actuales'!$B557,'B.D. (Ocultar)'!$B$4:$M$888,6,FALSE)</f>
        <v>Desarrollo Personal</v>
      </c>
      <c r="F557" s="48">
        <f>VLOOKUP('Cursos Actuales'!$B557,'B.D. (Ocultar)'!$B$4:$M$888,11,FALSE)</f>
        <v>2020</v>
      </c>
      <c r="G557" s="49" t="str">
        <f>VLOOKUP('Cursos Actuales'!$B557,'B.D. (Ocultar)'!$B$4:$M$888,10,FALSE)</f>
        <v>No</v>
      </c>
      <c r="H557" s="49" t="str">
        <f>VLOOKUP('Cursos Actuales'!$B557,'B.D. (Ocultar)'!$B$4:$M$888,9,FALSE)</f>
        <v>55m</v>
      </c>
      <c r="I557" s="78">
        <v>3.8194444444444448E-2</v>
      </c>
      <c r="J557" s="49" t="str">
        <f>VLOOKUP('Cursos Actuales'!$B557,'B.D. (Ocultar)'!$B$4:$M$888,12,FALSE)</f>
        <v>Intermedio</v>
      </c>
      <c r="K557" s="71"/>
      <c r="L557" s="52" t="str">
        <f>VLOOKUP(B557,'B.D. (Ocultar)'!$B$4:$N$584,13,FALSE)</f>
        <v>SI</v>
      </c>
      <c r="M557" s="75" t="s">
        <v>16</v>
      </c>
      <c r="N557" s="79"/>
    </row>
    <row r="558" spans="1:14" ht="14.4">
      <c r="A558" s="46">
        <v>555</v>
      </c>
      <c r="B558" s="76" t="s">
        <v>1204</v>
      </c>
      <c r="C558" s="77" t="str">
        <f>VLOOKUP('Cursos Actuales'!$B558,'B.D. (Ocultar)'!$B$4:$M$888,4,FALSE)</f>
        <v>Javier Benitez</v>
      </c>
      <c r="D558" s="48" t="str">
        <f>VLOOKUP('Cursos Actuales'!$B558,'B.D. (Ocultar)'!$B$4:$M$888,6,FALSE)</f>
        <v>Desarrollo Personal</v>
      </c>
      <c r="E558" s="48" t="str">
        <f>VLOOKUP('Cursos Actuales'!$B558,'B.D. (Ocultar)'!$B$4:$M$888,6,FALSE)</f>
        <v>Desarrollo Personal</v>
      </c>
      <c r="F558" s="48">
        <f>VLOOKUP('Cursos Actuales'!$B558,'B.D. (Ocultar)'!$B$4:$M$888,11,FALSE)</f>
        <v>2020</v>
      </c>
      <c r="G558" s="49" t="str">
        <f>VLOOKUP('Cursos Actuales'!$B558,'B.D. (Ocultar)'!$B$4:$M$888,10,FALSE)</f>
        <v>No</v>
      </c>
      <c r="H558" s="49" t="str">
        <f>VLOOKUP('Cursos Actuales'!$B558,'B.D. (Ocultar)'!$B$4:$M$888,9,FALSE)</f>
        <v>1h 8m</v>
      </c>
      <c r="I558" s="50">
        <v>4.7222222222222221E-2</v>
      </c>
      <c r="J558" s="49" t="str">
        <f>VLOOKUP('Cursos Actuales'!$B558,'B.D. (Ocultar)'!$B$4:$M$888,12,FALSE)</f>
        <v>Intermedio</v>
      </c>
      <c r="K558" s="71"/>
      <c r="L558" s="52" t="str">
        <f>VLOOKUP(B558,'B.D. (Ocultar)'!$B$4:$N$584,13,FALSE)</f>
        <v>SI</v>
      </c>
      <c r="M558" s="75" t="s">
        <v>16</v>
      </c>
      <c r="N558" s="79"/>
    </row>
    <row r="559" spans="1:14" ht="14.4">
      <c r="A559" s="46">
        <v>556</v>
      </c>
      <c r="B559" s="76" t="s">
        <v>1208</v>
      </c>
      <c r="C559" s="77" t="str">
        <f>VLOOKUP('Cursos Actuales'!$B559,'B.D. (Ocultar)'!$B$4:$M$888,4,FALSE)</f>
        <v>Javier Benitez</v>
      </c>
      <c r="D559" s="48" t="str">
        <f>VLOOKUP('Cursos Actuales'!$B559,'B.D. (Ocultar)'!$B$4:$M$888,6,FALSE)</f>
        <v>Desarrollo Personal</v>
      </c>
      <c r="E559" s="48" t="str">
        <f>VLOOKUP('Cursos Actuales'!$B559,'B.D. (Ocultar)'!$B$4:$M$888,6,FALSE)</f>
        <v>Desarrollo Personal</v>
      </c>
      <c r="F559" s="48">
        <f>VLOOKUP('Cursos Actuales'!$B559,'B.D. (Ocultar)'!$B$4:$M$888,11,FALSE)</f>
        <v>2020</v>
      </c>
      <c r="G559" s="49" t="str">
        <f>VLOOKUP('Cursos Actuales'!$B559,'B.D. (Ocultar)'!$B$4:$M$888,10,FALSE)</f>
        <v>No</v>
      </c>
      <c r="H559" s="49" t="str">
        <f>VLOOKUP('Cursos Actuales'!$B559,'B.D. (Ocultar)'!$B$4:$M$888,9,FALSE)</f>
        <v>1h 10m</v>
      </c>
      <c r="I559" s="50">
        <v>4.8611111111111112E-2</v>
      </c>
      <c r="J559" s="49" t="str">
        <f>VLOOKUP('Cursos Actuales'!$B559,'B.D. (Ocultar)'!$B$4:$M$888,12,FALSE)</f>
        <v>Intermedio</v>
      </c>
      <c r="K559" s="71"/>
      <c r="L559" s="52" t="str">
        <f>VLOOKUP(B559,'B.D. (Ocultar)'!$B$4:$N$584,13,FALSE)</f>
        <v>SI</v>
      </c>
      <c r="M559" s="75" t="s">
        <v>16</v>
      </c>
      <c r="N559" s="79"/>
    </row>
    <row r="560" spans="1:14" ht="14.4">
      <c r="A560" s="46">
        <v>557</v>
      </c>
      <c r="B560" s="76" t="s">
        <v>1397</v>
      </c>
      <c r="C560" s="77" t="str">
        <f>VLOOKUP('Cursos Actuales'!$B560,'B.D. (Ocultar)'!$B$4:$M$888,4,FALSE)</f>
        <v>Vanessa Delgado</v>
      </c>
      <c r="D560" s="48" t="str">
        <f>VLOOKUP('Cursos Actuales'!$B560,'B.D. (Ocultar)'!$B$4:$M$888,6,FALSE)</f>
        <v>Desarrollo Personal</v>
      </c>
      <c r="E560" s="48" t="str">
        <f>VLOOKUP('Cursos Actuales'!$B560,'B.D. (Ocultar)'!$B$4:$M$888,6,FALSE)</f>
        <v>Desarrollo Personal</v>
      </c>
      <c r="F560" s="48">
        <f>VLOOKUP('Cursos Actuales'!$B560,'B.D. (Ocultar)'!$B$4:$M$888,11,FALSE)</f>
        <v>2023</v>
      </c>
      <c r="G560" s="49" t="str">
        <f>VLOOKUP('Cursos Actuales'!$B560,'B.D. (Ocultar)'!$B$4:$M$888,10,FALSE)</f>
        <v>Sí</v>
      </c>
      <c r="H560" s="49" t="str">
        <f>VLOOKUP('Cursos Actuales'!$B560,'B.D. (Ocultar)'!$B$4:$M$888,9,FALSE)</f>
        <v>1 h 2 min</v>
      </c>
      <c r="I560" s="78">
        <v>4.3055555555555555E-2</v>
      </c>
      <c r="J560" s="49" t="str">
        <f>VLOOKUP('Cursos Actuales'!$B560,'B.D. (Ocultar)'!$B$4:$M$888,12,FALSE)</f>
        <v>Básico</v>
      </c>
      <c r="K560" s="71"/>
      <c r="L560" s="52" t="str">
        <f>VLOOKUP(B560,'B.D. (Ocultar)'!$B$4:$N$584,13,FALSE)</f>
        <v>SI</v>
      </c>
      <c r="M560" s="75" t="s">
        <v>16</v>
      </c>
      <c r="N560" s="79"/>
    </row>
    <row r="561" spans="1:14" ht="14.4">
      <c r="A561" s="46">
        <v>558</v>
      </c>
      <c r="B561" s="76" t="s">
        <v>1399</v>
      </c>
      <c r="C561" s="77" t="str">
        <f>VLOOKUP('Cursos Actuales'!$B561,'B.D. (Ocultar)'!$B$4:$M$888,4,FALSE)</f>
        <v>David Ruiz y Julio Medina INYOGO</v>
      </c>
      <c r="D561" s="48" t="str">
        <f>VLOOKUP('Cursos Actuales'!$B561,'B.D. (Ocultar)'!$B$4:$M$888,6,FALSE)</f>
        <v>Negocios</v>
      </c>
      <c r="E561" s="48" t="str">
        <f>VLOOKUP('Cursos Actuales'!$B561,'B.D. (Ocultar)'!$B$4:$M$888,6,FALSE)</f>
        <v>Negocios</v>
      </c>
      <c r="F561" s="48">
        <f>VLOOKUP('Cursos Actuales'!$B561,'B.D. (Ocultar)'!$B$4:$M$888,11,FALSE)</f>
        <v>2023</v>
      </c>
      <c r="G561" s="49" t="str">
        <f>VLOOKUP('Cursos Actuales'!$B561,'B.D. (Ocultar)'!$B$4:$M$888,10,FALSE)</f>
        <v>Sí</v>
      </c>
      <c r="H561" s="49" t="str">
        <f>VLOOKUP('Cursos Actuales'!$B561,'B.D. (Ocultar)'!$B$4:$M$888,9,FALSE)</f>
        <v>1 h 27 min</v>
      </c>
      <c r="I561" s="78">
        <v>6.0416666666666667E-2</v>
      </c>
      <c r="J561" s="49" t="str">
        <f>VLOOKUP('Cursos Actuales'!$B561,'B.D. (Ocultar)'!$B$4:$M$888,12,FALSE)</f>
        <v>Intermedio</v>
      </c>
      <c r="K561" s="71"/>
      <c r="L561" s="52" t="str">
        <f>VLOOKUP(B561,'B.D. (Ocultar)'!$B$4:$N$584,13,FALSE)</f>
        <v>SI</v>
      </c>
      <c r="M561" s="75" t="s">
        <v>16</v>
      </c>
      <c r="N561" s="79"/>
    </row>
    <row r="562" spans="1:14" ht="27.6">
      <c r="A562" s="46">
        <v>559</v>
      </c>
      <c r="B562" s="76" t="s">
        <v>1402</v>
      </c>
      <c r="C562" s="77" t="str">
        <f>VLOOKUP('Cursos Actuales'!$B562,'B.D. (Ocultar)'!$B$4:$M$888,4,FALSE)</f>
        <v>Enrique Pinedo</v>
      </c>
      <c r="D562" s="48" t="str">
        <f>VLOOKUP('Cursos Actuales'!$B562,'B.D. (Ocultar)'!$B$4:$M$888,6,FALSE)</f>
        <v>Datos, Tecnología y Digital</v>
      </c>
      <c r="E562" s="48" t="str">
        <f>VLOOKUP('Cursos Actuales'!$B562,'B.D. (Ocultar)'!$B$4:$M$888,6,FALSE)</f>
        <v>Datos, Tecnología y Digital</v>
      </c>
      <c r="F562" s="48">
        <f>VLOOKUP('Cursos Actuales'!$B562,'B.D. (Ocultar)'!$B$4:$M$888,11,FALSE)</f>
        <v>2023</v>
      </c>
      <c r="G562" s="49" t="str">
        <f>VLOOKUP('Cursos Actuales'!$B562,'B.D. (Ocultar)'!$B$4:$M$888,10,FALSE)</f>
        <v>Sí</v>
      </c>
      <c r="H562" s="49" t="str">
        <f>VLOOKUP('Cursos Actuales'!$B562,'B.D. (Ocultar)'!$B$4:$M$888,9,FALSE)</f>
        <v>2h 32min</v>
      </c>
      <c r="I562" s="78">
        <v>0.10555555555555556</v>
      </c>
      <c r="J562" s="49" t="str">
        <f>VLOOKUP('Cursos Actuales'!$B562,'B.D. (Ocultar)'!$B$4:$M$888,12,FALSE)</f>
        <v>Avanzado</v>
      </c>
      <c r="K562" s="71"/>
      <c r="L562" s="52" t="str">
        <f>VLOOKUP(B562,'B.D. (Ocultar)'!$B$4:$N$584,13,FALSE)</f>
        <v>SI</v>
      </c>
      <c r="M562" s="75" t="s">
        <v>16</v>
      </c>
      <c r="N562" s="79"/>
    </row>
    <row r="563" spans="1:14" ht="14.4">
      <c r="A563" s="46">
        <v>560</v>
      </c>
      <c r="B563" s="76" t="s">
        <v>1404</v>
      </c>
      <c r="C563" s="77" t="str">
        <f>VLOOKUP('Cursos Actuales'!$B563,'B.D. (Ocultar)'!$B$4:$M$888,4,FALSE)</f>
        <v>Juan-Miguel Maldonado</v>
      </c>
      <c r="D563" s="48" t="str">
        <f>VLOOKUP('Cursos Actuales'!$B563,'B.D. (Ocultar)'!$B$4:$M$888,6,FALSE)</f>
        <v>Producción y video</v>
      </c>
      <c r="E563" s="48" t="str">
        <f>VLOOKUP('Cursos Actuales'!$B563,'B.D. (Ocultar)'!$B$4:$M$888,6,FALSE)</f>
        <v>Producción y video</v>
      </c>
      <c r="F563" s="48">
        <f>VLOOKUP('Cursos Actuales'!$B563,'B.D. (Ocultar)'!$B$4:$M$888,11,FALSE)</f>
        <v>2023</v>
      </c>
      <c r="G563" s="49" t="str">
        <f>VLOOKUP('Cursos Actuales'!$B563,'B.D. (Ocultar)'!$B$4:$M$888,10,FALSE)</f>
        <v>Sí</v>
      </c>
      <c r="H563" s="49" t="str">
        <f>VLOOKUP('Cursos Actuales'!$B563,'B.D. (Ocultar)'!$B$4:$M$888,9,FALSE)</f>
        <v>2h 8min</v>
      </c>
      <c r="I563" s="78">
        <v>8.8888888888888892E-2</v>
      </c>
      <c r="J563" s="49" t="str">
        <f>VLOOKUP('Cursos Actuales'!$B563,'B.D. (Ocultar)'!$B$4:$M$888,12,FALSE)</f>
        <v>Básico</v>
      </c>
      <c r="K563" s="71"/>
      <c r="L563" s="52" t="str">
        <f>VLOOKUP(B563,'B.D. (Ocultar)'!$B$4:$N$584,13,FALSE)</f>
        <v>SI</v>
      </c>
      <c r="M563" s="75" t="s">
        <v>16</v>
      </c>
      <c r="N563" s="79"/>
    </row>
    <row r="564" spans="1:14" ht="14.4">
      <c r="A564" s="46">
        <v>561</v>
      </c>
      <c r="B564" s="76" t="s">
        <v>1407</v>
      </c>
      <c r="C564" s="77" t="str">
        <f>VLOOKUP('Cursos Actuales'!$B564,'B.D. (Ocultar)'!$B$4:$M$888,4,FALSE)</f>
        <v>Mario Ernst</v>
      </c>
      <c r="D564" s="48" t="str">
        <f>VLOOKUP('Cursos Actuales'!$B564,'B.D. (Ocultar)'!$B$4:$M$888,6,FALSE)</f>
        <v>Negocios</v>
      </c>
      <c r="E564" s="48" t="str">
        <f>VLOOKUP('Cursos Actuales'!$B564,'B.D. (Ocultar)'!$B$4:$M$888,6,FALSE)</f>
        <v>Negocios</v>
      </c>
      <c r="F564" s="48">
        <f>VLOOKUP('Cursos Actuales'!$B564,'B.D. (Ocultar)'!$B$4:$M$888,11,FALSE)</f>
        <v>2022</v>
      </c>
      <c r="G564" s="49" t="str">
        <f>VLOOKUP('Cursos Actuales'!$B564,'B.D. (Ocultar)'!$B$4:$M$888,10,FALSE)</f>
        <v>si</v>
      </c>
      <c r="H564" s="49" t="str">
        <f>VLOOKUP('Cursos Actuales'!$B564,'B.D. (Ocultar)'!$B$4:$M$888,9,FALSE)</f>
        <v>1hr 54 min</v>
      </c>
      <c r="I564" s="78">
        <v>7.9166666666666663E-2</v>
      </c>
      <c r="J564" s="49" t="str">
        <f>VLOOKUP('Cursos Actuales'!$B564,'B.D. (Ocultar)'!$B$4:$M$888,12,FALSE)</f>
        <v>Básico</v>
      </c>
      <c r="K564" s="71"/>
      <c r="L564" s="52" t="str">
        <f>VLOOKUP(B564,'B.D. (Ocultar)'!$B$4:$N$584,13,FALSE)</f>
        <v>SI</v>
      </c>
      <c r="M564" s="75" t="s">
        <v>16</v>
      </c>
      <c r="N564" s="79"/>
    </row>
    <row r="565" spans="1:14" ht="14.4">
      <c r="M565" s="80"/>
      <c r="N565" s="79"/>
    </row>
    <row r="566" spans="1:14" ht="14.4">
      <c r="M566" s="80"/>
      <c r="N566" s="79"/>
    </row>
    <row r="567" spans="1:14" ht="14.4">
      <c r="M567" s="80"/>
      <c r="N567" s="79"/>
    </row>
    <row r="568" spans="1:14" ht="14.4">
      <c r="M568" s="80"/>
      <c r="N568" s="79"/>
    </row>
    <row r="569" spans="1:14" ht="14.4">
      <c r="M569" s="80"/>
      <c r="N569" s="79"/>
    </row>
    <row r="570" spans="1:14" ht="14.4">
      <c r="M570" s="80"/>
      <c r="N570" s="79"/>
    </row>
    <row r="571" spans="1:14" ht="14.4">
      <c r="M571" s="80"/>
      <c r="N571" s="79"/>
    </row>
    <row r="572" spans="1:14" ht="14.4">
      <c r="M572" s="80"/>
      <c r="N572" s="79"/>
    </row>
    <row r="573" spans="1:14" ht="14.4">
      <c r="M573" s="80"/>
      <c r="N573" s="79"/>
    </row>
    <row r="574" spans="1:14" ht="14.4">
      <c r="M574" s="80"/>
      <c r="N574" s="79"/>
    </row>
    <row r="575" spans="1:14" ht="14.4">
      <c r="M575" s="80"/>
      <c r="N575" s="79"/>
    </row>
    <row r="576" spans="1:14" ht="14.4">
      <c r="M576" s="80"/>
      <c r="N576" s="79"/>
    </row>
    <row r="577" spans="13:14" ht="14.4">
      <c r="M577" s="80"/>
      <c r="N577" s="79"/>
    </row>
    <row r="578" spans="13:14" ht="14.4">
      <c r="M578" s="80"/>
      <c r="N578" s="79"/>
    </row>
    <row r="579" spans="13:14" ht="14.4">
      <c r="M579" s="80"/>
      <c r="N579" s="79"/>
    </row>
    <row r="580" spans="13:14" ht="14.4">
      <c r="M580" s="80"/>
      <c r="N580" s="79"/>
    </row>
    <row r="581" spans="13:14" ht="14.4">
      <c r="M581" s="80"/>
      <c r="N581" s="79"/>
    </row>
    <row r="582" spans="13:14" ht="14.4">
      <c r="M582" s="80"/>
      <c r="N582" s="79"/>
    </row>
    <row r="583" spans="13:14" ht="14.4">
      <c r="M583" s="80"/>
      <c r="N583" s="79"/>
    </row>
    <row r="584" spans="13:14" ht="14.4">
      <c r="M584" s="80"/>
      <c r="N584" s="79"/>
    </row>
    <row r="585" spans="13:14" ht="14.4">
      <c r="M585" s="80"/>
      <c r="N585" s="79"/>
    </row>
    <row r="586" spans="13:14" ht="14.4">
      <c r="M586" s="80"/>
      <c r="N586" s="79"/>
    </row>
    <row r="587" spans="13:14" ht="14.4">
      <c r="M587" s="80"/>
      <c r="N587" s="79"/>
    </row>
    <row r="588" spans="13:14" ht="14.4">
      <c r="M588" s="80"/>
      <c r="N588" s="79"/>
    </row>
    <row r="589" spans="13:14" ht="14.4">
      <c r="M589" s="80"/>
      <c r="N589" s="79"/>
    </row>
    <row r="590" spans="13:14" ht="14.4">
      <c r="M590" s="80"/>
      <c r="N590" s="79"/>
    </row>
    <row r="591" spans="13:14" ht="14.4">
      <c r="M591" s="80"/>
      <c r="N591" s="79"/>
    </row>
    <row r="592" spans="13:14" ht="14.4">
      <c r="M592" s="80"/>
      <c r="N592" s="79"/>
    </row>
    <row r="593" spans="13:14" ht="14.4">
      <c r="M593" s="80"/>
      <c r="N593" s="79"/>
    </row>
    <row r="594" spans="13:14" ht="14.4">
      <c r="M594" s="80"/>
      <c r="N594" s="79"/>
    </row>
    <row r="595" spans="13:14" ht="14.4">
      <c r="M595" s="80"/>
      <c r="N595" s="79"/>
    </row>
    <row r="596" spans="13:14" ht="14.4">
      <c r="M596" s="80"/>
      <c r="N596" s="79"/>
    </row>
    <row r="597" spans="13:14" ht="14.4">
      <c r="M597" s="80"/>
      <c r="N597" s="79"/>
    </row>
    <row r="598" spans="13:14" ht="14.4">
      <c r="M598" s="80"/>
      <c r="N598" s="79"/>
    </row>
    <row r="599" spans="13:14" ht="14.4">
      <c r="M599" s="80"/>
      <c r="N599" s="79"/>
    </row>
    <row r="600" spans="13:14" ht="14.4">
      <c r="M600" s="80"/>
      <c r="N600" s="79"/>
    </row>
    <row r="601" spans="13:14" ht="14.4">
      <c r="M601" s="80"/>
      <c r="N601" s="79"/>
    </row>
    <row r="602" spans="13:14" ht="14.4">
      <c r="M602" s="80"/>
      <c r="N602" s="79"/>
    </row>
    <row r="603" spans="13:14" ht="14.4">
      <c r="M603" s="80"/>
      <c r="N603" s="79"/>
    </row>
    <row r="604" spans="13:14" ht="14.4">
      <c r="M604" s="80"/>
      <c r="N604" s="79"/>
    </row>
    <row r="605" spans="13:14" ht="14.4">
      <c r="M605" s="80"/>
      <c r="N605" s="79"/>
    </row>
    <row r="606" spans="13:14" ht="14.4">
      <c r="M606" s="80"/>
      <c r="N606" s="79"/>
    </row>
    <row r="607" spans="13:14" ht="14.4">
      <c r="M607" s="80"/>
      <c r="N607" s="79"/>
    </row>
    <row r="608" spans="13:14" ht="14.4">
      <c r="M608" s="80"/>
      <c r="N608" s="79"/>
    </row>
    <row r="609" spans="13:14" ht="14.4">
      <c r="M609" s="80"/>
      <c r="N609" s="79"/>
    </row>
    <row r="610" spans="13:14" ht="14.4">
      <c r="M610" s="80"/>
      <c r="N610" s="79"/>
    </row>
    <row r="611" spans="13:14" ht="14.4">
      <c r="M611" s="80"/>
      <c r="N611" s="79"/>
    </row>
    <row r="612" spans="13:14" ht="14.4">
      <c r="M612" s="80"/>
      <c r="N612" s="79"/>
    </row>
    <row r="613" spans="13:14" ht="14.4">
      <c r="M613" s="80"/>
      <c r="N613" s="79"/>
    </row>
    <row r="614" spans="13:14" ht="14.4">
      <c r="M614" s="80"/>
      <c r="N614" s="79"/>
    </row>
    <row r="615" spans="13:14" ht="14.4">
      <c r="M615" s="80"/>
      <c r="N615" s="79"/>
    </row>
    <row r="616" spans="13:14" ht="14.4">
      <c r="M616" s="80"/>
      <c r="N616" s="79"/>
    </row>
    <row r="617" spans="13:14" ht="14.4">
      <c r="M617" s="80"/>
      <c r="N617" s="79"/>
    </row>
    <row r="618" spans="13:14" ht="14.4">
      <c r="M618" s="80"/>
      <c r="N618" s="79"/>
    </row>
    <row r="619" spans="13:14" ht="14.4">
      <c r="M619" s="80"/>
      <c r="N619" s="79"/>
    </row>
    <row r="620" spans="13:14" ht="14.4">
      <c r="M620" s="80"/>
      <c r="N620" s="79"/>
    </row>
    <row r="621" spans="13:14" ht="14.4">
      <c r="M621" s="80"/>
      <c r="N621" s="79"/>
    </row>
    <row r="622" spans="13:14" ht="14.4">
      <c r="M622" s="80"/>
      <c r="N622" s="79"/>
    </row>
    <row r="623" spans="13:14" ht="14.4">
      <c r="M623" s="80"/>
      <c r="N623" s="79"/>
    </row>
    <row r="624" spans="13:14" ht="14.4">
      <c r="M624" s="80"/>
      <c r="N624" s="79"/>
    </row>
    <row r="625" spans="13:14" ht="14.4">
      <c r="M625" s="80"/>
      <c r="N625" s="79"/>
    </row>
    <row r="626" spans="13:14" ht="14.4">
      <c r="M626" s="80"/>
      <c r="N626" s="79"/>
    </row>
    <row r="627" spans="13:14" ht="14.4">
      <c r="M627" s="80"/>
      <c r="N627" s="79"/>
    </row>
    <row r="628" spans="13:14" ht="14.4">
      <c r="M628" s="80"/>
      <c r="N628" s="79"/>
    </row>
    <row r="629" spans="13:14" ht="14.4">
      <c r="M629" s="80"/>
      <c r="N629" s="79"/>
    </row>
    <row r="630" spans="13:14" ht="14.4">
      <c r="M630" s="80"/>
      <c r="N630" s="79"/>
    </row>
    <row r="631" spans="13:14" ht="14.4">
      <c r="M631" s="80"/>
      <c r="N631" s="79"/>
    </row>
    <row r="632" spans="13:14" ht="14.4">
      <c r="M632" s="80"/>
      <c r="N632" s="79"/>
    </row>
    <row r="633" spans="13:14" ht="14.4">
      <c r="M633" s="80"/>
      <c r="N633" s="79"/>
    </row>
    <row r="634" spans="13:14" ht="14.4">
      <c r="M634" s="80"/>
      <c r="N634" s="79"/>
    </row>
    <row r="635" spans="13:14" ht="14.4">
      <c r="M635" s="80"/>
      <c r="N635" s="79"/>
    </row>
    <row r="636" spans="13:14" ht="14.4">
      <c r="M636" s="80"/>
      <c r="N636" s="79"/>
    </row>
    <row r="637" spans="13:14" ht="14.4">
      <c r="M637" s="80"/>
      <c r="N637" s="79"/>
    </row>
    <row r="638" spans="13:14" ht="14.4">
      <c r="M638" s="80"/>
      <c r="N638" s="79"/>
    </row>
    <row r="639" spans="13:14" ht="14.4">
      <c r="M639" s="80"/>
      <c r="N639" s="79"/>
    </row>
    <row r="640" spans="13:14" ht="14.4">
      <c r="M640" s="80"/>
      <c r="N640" s="79"/>
    </row>
    <row r="641" spans="13:14" ht="14.4">
      <c r="M641" s="80"/>
      <c r="N641" s="79"/>
    </row>
    <row r="642" spans="13:14" ht="14.4">
      <c r="M642" s="80"/>
      <c r="N642" s="79"/>
    </row>
    <row r="643" spans="13:14" ht="14.4">
      <c r="M643" s="80"/>
      <c r="N643" s="79"/>
    </row>
    <row r="644" spans="13:14" ht="14.4">
      <c r="M644" s="80"/>
      <c r="N644" s="79"/>
    </row>
    <row r="645" spans="13:14" ht="14.4">
      <c r="M645" s="80"/>
      <c r="N645" s="79"/>
    </row>
    <row r="646" spans="13:14" ht="14.4">
      <c r="M646" s="80"/>
      <c r="N646" s="79"/>
    </row>
    <row r="647" spans="13:14" ht="14.4">
      <c r="M647" s="80"/>
      <c r="N647" s="79"/>
    </row>
    <row r="648" spans="13:14" ht="14.4">
      <c r="M648" s="80"/>
      <c r="N648" s="79"/>
    </row>
    <row r="649" spans="13:14" ht="14.4">
      <c r="M649" s="80"/>
      <c r="N649" s="79"/>
    </row>
    <row r="650" spans="13:14" ht="14.4">
      <c r="M650" s="80"/>
      <c r="N650" s="79"/>
    </row>
    <row r="651" spans="13:14" ht="14.4">
      <c r="M651" s="80"/>
      <c r="N651" s="79"/>
    </row>
    <row r="652" spans="13:14" ht="14.4">
      <c r="M652" s="80"/>
      <c r="N652" s="79"/>
    </row>
    <row r="653" spans="13:14" ht="14.4">
      <c r="M653" s="80"/>
      <c r="N653" s="79"/>
    </row>
    <row r="654" spans="13:14" ht="14.4">
      <c r="M654" s="80"/>
      <c r="N654" s="79"/>
    </row>
    <row r="655" spans="13:14" ht="14.4">
      <c r="M655" s="80"/>
      <c r="N655" s="79"/>
    </row>
    <row r="656" spans="13:14" ht="14.4">
      <c r="M656" s="80"/>
      <c r="N656" s="79"/>
    </row>
    <row r="657" spans="13:14" ht="14.4">
      <c r="M657" s="80"/>
      <c r="N657" s="79"/>
    </row>
    <row r="658" spans="13:14" ht="14.4">
      <c r="M658" s="80"/>
      <c r="N658" s="79"/>
    </row>
    <row r="659" spans="13:14" ht="14.4">
      <c r="M659" s="80"/>
      <c r="N659" s="79"/>
    </row>
    <row r="660" spans="13:14" ht="14.4">
      <c r="M660" s="80"/>
      <c r="N660" s="79"/>
    </row>
    <row r="661" spans="13:14" ht="14.4">
      <c r="M661" s="80"/>
      <c r="N661" s="79"/>
    </row>
    <row r="662" spans="13:14" ht="14.4">
      <c r="M662" s="80"/>
      <c r="N662" s="79"/>
    </row>
    <row r="663" spans="13:14" ht="14.4">
      <c r="M663" s="80"/>
      <c r="N663" s="79"/>
    </row>
    <row r="664" spans="13:14" ht="14.4">
      <c r="M664" s="80"/>
      <c r="N664" s="79"/>
    </row>
    <row r="665" spans="13:14" ht="14.4">
      <c r="M665" s="80"/>
      <c r="N665" s="79"/>
    </row>
    <row r="666" spans="13:14" ht="14.4">
      <c r="M666" s="80"/>
      <c r="N666" s="79"/>
    </row>
    <row r="667" spans="13:14" ht="14.4">
      <c r="M667" s="80"/>
      <c r="N667" s="79"/>
    </row>
    <row r="668" spans="13:14" ht="14.4">
      <c r="M668" s="80"/>
      <c r="N668" s="79"/>
    </row>
    <row r="669" spans="13:14" ht="14.4">
      <c r="M669" s="80"/>
      <c r="N669" s="79"/>
    </row>
    <row r="670" spans="13:14" ht="14.4">
      <c r="M670" s="80"/>
      <c r="N670" s="79"/>
    </row>
    <row r="671" spans="13:14" ht="14.4">
      <c r="M671" s="80"/>
      <c r="N671" s="79"/>
    </row>
    <row r="672" spans="13:14" ht="14.4">
      <c r="M672" s="80"/>
      <c r="N672" s="79"/>
    </row>
    <row r="673" spans="13:14" ht="14.4">
      <c r="M673" s="80"/>
      <c r="N673" s="79"/>
    </row>
    <row r="674" spans="13:14" ht="14.4">
      <c r="M674" s="80"/>
      <c r="N674" s="79"/>
    </row>
    <row r="675" spans="13:14" ht="14.4">
      <c r="M675" s="80"/>
      <c r="N675" s="79"/>
    </row>
    <row r="676" spans="13:14" ht="14.4">
      <c r="M676" s="80"/>
      <c r="N676" s="79"/>
    </row>
    <row r="677" spans="13:14" ht="14.4">
      <c r="M677" s="80"/>
      <c r="N677" s="79"/>
    </row>
    <row r="678" spans="13:14" ht="14.4">
      <c r="M678" s="80"/>
      <c r="N678" s="79"/>
    </row>
    <row r="679" spans="13:14" ht="14.4">
      <c r="M679" s="80"/>
      <c r="N679" s="79"/>
    </row>
    <row r="680" spans="13:14" ht="14.4">
      <c r="M680" s="80"/>
      <c r="N680" s="79"/>
    </row>
    <row r="681" spans="13:14" ht="14.4">
      <c r="M681" s="80"/>
      <c r="N681" s="79"/>
    </row>
    <row r="682" spans="13:14" ht="14.4">
      <c r="M682" s="80"/>
      <c r="N682" s="79"/>
    </row>
    <row r="683" spans="13:14" ht="14.4">
      <c r="M683" s="80"/>
      <c r="N683" s="79"/>
    </row>
    <row r="684" spans="13:14" ht="14.4">
      <c r="M684" s="80"/>
      <c r="N684" s="79"/>
    </row>
    <row r="685" spans="13:14" ht="14.4">
      <c r="M685" s="80"/>
      <c r="N685" s="79"/>
    </row>
    <row r="686" spans="13:14" ht="14.4">
      <c r="M686" s="80"/>
      <c r="N686" s="79"/>
    </row>
    <row r="687" spans="13:14" ht="14.4">
      <c r="M687" s="80"/>
      <c r="N687" s="79"/>
    </row>
    <row r="688" spans="13:14" ht="14.4">
      <c r="M688" s="80"/>
      <c r="N688" s="79"/>
    </row>
    <row r="689" spans="13:14" ht="14.4">
      <c r="M689" s="80"/>
      <c r="N689" s="79"/>
    </row>
    <row r="690" spans="13:14" ht="14.4">
      <c r="M690" s="80"/>
      <c r="N690" s="79"/>
    </row>
    <row r="691" spans="13:14" ht="14.4">
      <c r="M691" s="80"/>
      <c r="N691" s="79"/>
    </row>
    <row r="692" spans="13:14" ht="14.4">
      <c r="M692" s="80"/>
      <c r="N692" s="79"/>
    </row>
    <row r="693" spans="13:14" ht="14.4">
      <c r="M693" s="80"/>
      <c r="N693" s="79"/>
    </row>
    <row r="694" spans="13:14" ht="14.4">
      <c r="M694" s="80"/>
      <c r="N694" s="79"/>
    </row>
    <row r="695" spans="13:14" ht="14.4">
      <c r="M695" s="80"/>
      <c r="N695" s="79"/>
    </row>
    <row r="696" spans="13:14" ht="14.4">
      <c r="M696" s="80"/>
      <c r="N696" s="79"/>
    </row>
    <row r="697" spans="13:14" ht="14.4">
      <c r="M697" s="80"/>
      <c r="N697" s="79"/>
    </row>
    <row r="698" spans="13:14" ht="14.4">
      <c r="M698" s="80"/>
      <c r="N698" s="79"/>
    </row>
    <row r="699" spans="13:14" ht="14.4">
      <c r="M699" s="80"/>
      <c r="N699" s="79"/>
    </row>
    <row r="700" spans="13:14" ht="14.4">
      <c r="M700" s="80"/>
      <c r="N700" s="79"/>
    </row>
    <row r="701" spans="13:14" ht="14.4">
      <c r="M701" s="80"/>
      <c r="N701" s="79"/>
    </row>
    <row r="702" spans="13:14" ht="14.4">
      <c r="M702" s="80"/>
      <c r="N702" s="79"/>
    </row>
    <row r="703" spans="13:14" ht="14.4">
      <c r="M703" s="80"/>
      <c r="N703" s="79"/>
    </row>
    <row r="704" spans="13:14" ht="14.4">
      <c r="M704" s="80"/>
      <c r="N704" s="79"/>
    </row>
    <row r="705" spans="13:14" ht="14.4">
      <c r="M705" s="80"/>
      <c r="N705" s="79"/>
    </row>
    <row r="706" spans="13:14" ht="14.4">
      <c r="M706" s="80"/>
      <c r="N706" s="79"/>
    </row>
    <row r="707" spans="13:14" ht="14.4">
      <c r="M707" s="80"/>
      <c r="N707" s="79"/>
    </row>
    <row r="708" spans="13:14" ht="14.4">
      <c r="M708" s="80"/>
      <c r="N708" s="79"/>
    </row>
    <row r="709" spans="13:14" ht="14.4">
      <c r="M709" s="80"/>
      <c r="N709" s="79"/>
    </row>
    <row r="710" spans="13:14" ht="14.4">
      <c r="M710" s="80"/>
      <c r="N710" s="79"/>
    </row>
    <row r="711" spans="13:14" ht="14.4">
      <c r="M711" s="80"/>
      <c r="N711" s="79"/>
    </row>
    <row r="712" spans="13:14" ht="14.4">
      <c r="M712" s="80"/>
      <c r="N712" s="79"/>
    </row>
    <row r="713" spans="13:14" ht="14.4">
      <c r="M713" s="80"/>
      <c r="N713" s="79"/>
    </row>
    <row r="714" spans="13:14" ht="14.4">
      <c r="M714" s="80"/>
      <c r="N714" s="79"/>
    </row>
    <row r="715" spans="13:14" ht="14.4">
      <c r="M715" s="80"/>
      <c r="N715" s="79"/>
    </row>
    <row r="716" spans="13:14" ht="14.4">
      <c r="M716" s="80"/>
      <c r="N716" s="79"/>
    </row>
    <row r="717" spans="13:14" ht="14.4">
      <c r="M717" s="80"/>
      <c r="N717" s="79"/>
    </row>
    <row r="718" spans="13:14" ht="14.4">
      <c r="M718" s="80"/>
      <c r="N718" s="79"/>
    </row>
    <row r="719" spans="13:14" ht="14.4">
      <c r="M719" s="80"/>
      <c r="N719" s="79"/>
    </row>
    <row r="720" spans="13:14" ht="14.4">
      <c r="M720" s="80"/>
      <c r="N720" s="79"/>
    </row>
    <row r="721" spans="13:14" ht="14.4">
      <c r="M721" s="80"/>
      <c r="N721" s="79"/>
    </row>
    <row r="722" spans="13:14" ht="14.4">
      <c r="M722" s="80"/>
      <c r="N722" s="79"/>
    </row>
    <row r="723" spans="13:14" ht="14.4">
      <c r="M723" s="80"/>
      <c r="N723" s="79"/>
    </row>
    <row r="724" spans="13:14" ht="14.4">
      <c r="M724" s="80"/>
      <c r="N724" s="79"/>
    </row>
    <row r="725" spans="13:14" ht="14.4">
      <c r="M725" s="80"/>
      <c r="N725" s="79"/>
    </row>
    <row r="726" spans="13:14" ht="14.4">
      <c r="M726" s="80"/>
      <c r="N726" s="79"/>
    </row>
    <row r="727" spans="13:14" ht="14.4">
      <c r="M727" s="80"/>
      <c r="N727" s="79"/>
    </row>
    <row r="728" spans="13:14" ht="14.4">
      <c r="M728" s="80"/>
      <c r="N728" s="79"/>
    </row>
    <row r="729" spans="13:14" ht="14.4">
      <c r="M729" s="80"/>
      <c r="N729" s="79"/>
    </row>
    <row r="730" spans="13:14" ht="14.4">
      <c r="M730" s="80"/>
      <c r="N730" s="79"/>
    </row>
    <row r="731" spans="13:14" ht="14.4">
      <c r="M731" s="80"/>
      <c r="N731" s="79"/>
    </row>
    <row r="732" spans="13:14" ht="14.4">
      <c r="M732" s="80"/>
      <c r="N732" s="79"/>
    </row>
    <row r="733" spans="13:14" ht="14.4">
      <c r="M733" s="80"/>
      <c r="N733" s="79"/>
    </row>
    <row r="734" spans="13:14" ht="14.4">
      <c r="M734" s="80"/>
      <c r="N734" s="79"/>
    </row>
    <row r="735" spans="13:14" ht="14.4">
      <c r="M735" s="80"/>
      <c r="N735" s="79"/>
    </row>
    <row r="736" spans="13:14" ht="14.4">
      <c r="M736" s="80"/>
      <c r="N736" s="79"/>
    </row>
    <row r="737" spans="13:14" ht="14.4">
      <c r="M737" s="80"/>
      <c r="N737" s="79"/>
    </row>
    <row r="738" spans="13:14" ht="14.4">
      <c r="M738" s="80"/>
      <c r="N738" s="79"/>
    </row>
    <row r="739" spans="13:14" ht="14.4">
      <c r="M739" s="80"/>
      <c r="N739" s="79"/>
    </row>
    <row r="740" spans="13:14" ht="14.4">
      <c r="M740" s="80"/>
      <c r="N740" s="79"/>
    </row>
    <row r="741" spans="13:14" ht="14.4">
      <c r="M741" s="80"/>
      <c r="N741" s="79"/>
    </row>
    <row r="742" spans="13:14" ht="14.4">
      <c r="M742" s="80"/>
      <c r="N742" s="79"/>
    </row>
    <row r="743" spans="13:14" ht="14.4">
      <c r="M743" s="80"/>
      <c r="N743" s="79"/>
    </row>
    <row r="744" spans="13:14" ht="14.4">
      <c r="M744" s="80"/>
      <c r="N744" s="79"/>
    </row>
    <row r="745" spans="13:14" ht="14.4">
      <c r="M745" s="80"/>
      <c r="N745" s="79"/>
    </row>
    <row r="746" spans="13:14" ht="14.4">
      <c r="M746" s="80"/>
      <c r="N746" s="79"/>
    </row>
    <row r="747" spans="13:14" ht="14.4">
      <c r="M747" s="80"/>
      <c r="N747" s="79"/>
    </row>
    <row r="748" spans="13:14" ht="14.4">
      <c r="M748" s="80"/>
      <c r="N748" s="79"/>
    </row>
    <row r="749" spans="13:14" ht="14.4">
      <c r="M749" s="80"/>
      <c r="N749" s="79"/>
    </row>
    <row r="750" spans="13:14" ht="14.4">
      <c r="M750" s="80"/>
      <c r="N750" s="79"/>
    </row>
    <row r="751" spans="13:14" ht="14.4">
      <c r="M751" s="80"/>
      <c r="N751" s="79"/>
    </row>
    <row r="752" spans="13:14" ht="14.4">
      <c r="M752" s="80"/>
      <c r="N752" s="79"/>
    </row>
    <row r="753" spans="13:14" ht="14.4">
      <c r="M753" s="80"/>
      <c r="N753" s="79"/>
    </row>
    <row r="754" spans="13:14" ht="14.4">
      <c r="M754" s="80"/>
      <c r="N754" s="79"/>
    </row>
    <row r="755" spans="13:14" ht="14.4">
      <c r="M755" s="80"/>
      <c r="N755" s="79"/>
    </row>
    <row r="756" spans="13:14" ht="14.4">
      <c r="M756" s="80"/>
      <c r="N756" s="79"/>
    </row>
    <row r="757" spans="13:14" ht="14.4">
      <c r="M757" s="80"/>
      <c r="N757" s="79"/>
    </row>
    <row r="758" spans="13:14" ht="14.4">
      <c r="M758" s="80"/>
      <c r="N758" s="79"/>
    </row>
    <row r="759" spans="13:14" ht="14.4">
      <c r="M759" s="80"/>
      <c r="N759" s="79"/>
    </row>
    <row r="760" spans="13:14" ht="14.4">
      <c r="M760" s="80"/>
      <c r="N760" s="79"/>
    </row>
    <row r="761" spans="13:14" ht="14.4">
      <c r="M761" s="80"/>
      <c r="N761" s="79"/>
    </row>
    <row r="762" spans="13:14" ht="14.4">
      <c r="M762" s="80"/>
      <c r="N762" s="79"/>
    </row>
    <row r="763" spans="13:14" ht="14.4">
      <c r="M763" s="80"/>
      <c r="N763" s="79"/>
    </row>
    <row r="764" spans="13:14" ht="14.4">
      <c r="M764" s="80"/>
      <c r="N764" s="79"/>
    </row>
    <row r="765" spans="13:14" ht="14.4">
      <c r="M765" s="80"/>
      <c r="N765" s="79"/>
    </row>
    <row r="766" spans="13:14" ht="14.4">
      <c r="M766" s="80"/>
      <c r="N766" s="79"/>
    </row>
    <row r="767" spans="13:14" ht="14.4">
      <c r="M767" s="80"/>
      <c r="N767" s="79"/>
    </row>
    <row r="768" spans="13:14" ht="14.4">
      <c r="M768" s="80"/>
      <c r="N768" s="79"/>
    </row>
    <row r="769" spans="13:14" ht="14.4">
      <c r="M769" s="80"/>
      <c r="N769" s="79"/>
    </row>
    <row r="770" spans="13:14" ht="14.4">
      <c r="M770" s="80"/>
      <c r="N770" s="79"/>
    </row>
    <row r="771" spans="13:14" ht="14.4">
      <c r="M771" s="80"/>
      <c r="N771" s="79"/>
    </row>
    <row r="772" spans="13:14" ht="14.4">
      <c r="M772" s="80"/>
      <c r="N772" s="79"/>
    </row>
    <row r="773" spans="13:14" ht="14.4">
      <c r="M773" s="80"/>
      <c r="N773" s="79"/>
    </row>
    <row r="774" spans="13:14" ht="14.4">
      <c r="M774" s="80"/>
      <c r="N774" s="79"/>
    </row>
    <row r="775" spans="13:14" ht="14.4">
      <c r="M775" s="80"/>
      <c r="N775" s="79"/>
    </row>
    <row r="776" spans="13:14" ht="14.4">
      <c r="M776" s="80"/>
      <c r="N776" s="79"/>
    </row>
    <row r="777" spans="13:14" ht="14.4">
      <c r="M777" s="80"/>
      <c r="N777" s="79"/>
    </row>
    <row r="778" spans="13:14" ht="14.4">
      <c r="M778" s="80"/>
      <c r="N778" s="79"/>
    </row>
    <row r="779" spans="13:14" ht="14.4">
      <c r="M779" s="80"/>
      <c r="N779" s="79"/>
    </row>
    <row r="780" spans="13:14" ht="14.4">
      <c r="M780" s="80"/>
      <c r="N780" s="79"/>
    </row>
    <row r="781" spans="13:14" ht="14.4">
      <c r="M781" s="80"/>
      <c r="N781" s="79"/>
    </row>
    <row r="782" spans="13:14" ht="14.4">
      <c r="M782" s="80"/>
      <c r="N782" s="79"/>
    </row>
    <row r="783" spans="13:14" ht="14.4">
      <c r="M783" s="80"/>
      <c r="N783" s="79"/>
    </row>
    <row r="784" spans="13:14" ht="14.4">
      <c r="M784" s="80"/>
      <c r="N784" s="79"/>
    </row>
    <row r="785" spans="13:14" ht="14.4">
      <c r="M785" s="80"/>
      <c r="N785" s="79"/>
    </row>
    <row r="786" spans="13:14" ht="14.4">
      <c r="M786" s="80"/>
      <c r="N786" s="79"/>
    </row>
    <row r="787" spans="13:14" ht="14.4">
      <c r="M787" s="80"/>
      <c r="N787" s="79"/>
    </row>
    <row r="788" spans="13:14" ht="14.4">
      <c r="M788" s="80"/>
      <c r="N788" s="79"/>
    </row>
    <row r="789" spans="13:14" ht="14.4">
      <c r="M789" s="80"/>
      <c r="N789" s="79"/>
    </row>
    <row r="790" spans="13:14" ht="14.4">
      <c r="M790" s="80"/>
      <c r="N790" s="79"/>
    </row>
    <row r="791" spans="13:14" ht="14.4">
      <c r="M791" s="80"/>
      <c r="N791" s="79"/>
    </row>
    <row r="792" spans="13:14" ht="14.4">
      <c r="M792" s="80"/>
      <c r="N792" s="79"/>
    </row>
    <row r="793" spans="13:14" ht="14.4">
      <c r="M793" s="80"/>
      <c r="N793" s="79"/>
    </row>
    <row r="794" spans="13:14" ht="14.4">
      <c r="M794" s="80"/>
      <c r="N794" s="79"/>
    </row>
    <row r="795" spans="13:14" ht="14.4">
      <c r="M795" s="80"/>
      <c r="N795" s="79"/>
    </row>
    <row r="796" spans="13:14" ht="14.4">
      <c r="M796" s="80"/>
      <c r="N796" s="79"/>
    </row>
    <row r="797" spans="13:14" ht="14.4">
      <c r="M797" s="80"/>
      <c r="N797" s="79"/>
    </row>
    <row r="798" spans="13:14" ht="14.4">
      <c r="M798" s="80"/>
      <c r="N798" s="79"/>
    </row>
    <row r="799" spans="13:14" ht="14.4">
      <c r="M799" s="80"/>
      <c r="N799" s="79"/>
    </row>
    <row r="800" spans="13:14" ht="14.4">
      <c r="M800" s="80"/>
      <c r="N800" s="79"/>
    </row>
    <row r="801" spans="13:14" ht="14.4">
      <c r="M801" s="80"/>
      <c r="N801" s="79"/>
    </row>
    <row r="802" spans="13:14" ht="14.4">
      <c r="M802" s="80"/>
      <c r="N802" s="79"/>
    </row>
    <row r="803" spans="13:14" ht="14.4">
      <c r="M803" s="80"/>
      <c r="N803" s="79"/>
    </row>
    <row r="804" spans="13:14" ht="14.4">
      <c r="M804" s="80"/>
      <c r="N804" s="79"/>
    </row>
    <row r="805" spans="13:14" ht="14.4">
      <c r="M805" s="80"/>
      <c r="N805" s="79"/>
    </row>
    <row r="806" spans="13:14" ht="14.4">
      <c r="M806" s="80"/>
      <c r="N806" s="79"/>
    </row>
    <row r="807" spans="13:14" ht="14.4">
      <c r="M807" s="80"/>
      <c r="N807" s="79"/>
    </row>
    <row r="808" spans="13:14" ht="14.4">
      <c r="M808" s="80"/>
      <c r="N808" s="79"/>
    </row>
    <row r="809" spans="13:14" ht="14.4">
      <c r="M809" s="80"/>
      <c r="N809" s="79"/>
    </row>
    <row r="810" spans="13:14" ht="14.4">
      <c r="M810" s="80"/>
      <c r="N810" s="79"/>
    </row>
    <row r="811" spans="13:14" ht="14.4">
      <c r="M811" s="80"/>
      <c r="N811" s="79"/>
    </row>
    <row r="812" spans="13:14" ht="14.4">
      <c r="M812" s="80"/>
      <c r="N812" s="79"/>
    </row>
    <row r="813" spans="13:14" ht="14.4">
      <c r="M813" s="80"/>
      <c r="N813" s="79"/>
    </row>
    <row r="814" spans="13:14" ht="14.4">
      <c r="M814" s="80"/>
      <c r="N814" s="79"/>
    </row>
    <row r="815" spans="13:14" ht="14.4">
      <c r="M815" s="80"/>
      <c r="N815" s="79"/>
    </row>
    <row r="816" spans="13:14" ht="14.4">
      <c r="M816" s="80"/>
      <c r="N816" s="79"/>
    </row>
    <row r="817" spans="13:14" ht="14.4">
      <c r="M817" s="80"/>
      <c r="N817" s="79"/>
    </row>
    <row r="818" spans="13:14" ht="14.4">
      <c r="M818" s="80"/>
      <c r="N818" s="79"/>
    </row>
    <row r="819" spans="13:14" ht="14.4">
      <c r="M819" s="80"/>
      <c r="N819" s="79"/>
    </row>
    <row r="820" spans="13:14" ht="14.4">
      <c r="M820" s="80"/>
      <c r="N820" s="79"/>
    </row>
    <row r="821" spans="13:14" ht="14.4">
      <c r="M821" s="80"/>
      <c r="N821" s="79"/>
    </row>
    <row r="822" spans="13:14" ht="14.4">
      <c r="M822" s="80"/>
      <c r="N822" s="79"/>
    </row>
    <row r="823" spans="13:14" ht="14.4">
      <c r="M823" s="80"/>
      <c r="N823" s="79"/>
    </row>
    <row r="824" spans="13:14" ht="14.4">
      <c r="M824" s="80"/>
      <c r="N824" s="79"/>
    </row>
    <row r="825" spans="13:14" ht="14.4">
      <c r="M825" s="80"/>
      <c r="N825" s="79"/>
    </row>
    <row r="826" spans="13:14" ht="14.4">
      <c r="M826" s="80"/>
      <c r="N826" s="79"/>
    </row>
    <row r="827" spans="13:14" ht="14.4">
      <c r="M827" s="80"/>
      <c r="N827" s="79"/>
    </row>
    <row r="828" spans="13:14" ht="14.4">
      <c r="M828" s="80"/>
      <c r="N828" s="79"/>
    </row>
    <row r="829" spans="13:14" ht="14.4">
      <c r="M829" s="80"/>
      <c r="N829" s="79"/>
    </row>
    <row r="830" spans="13:14" ht="14.4">
      <c r="M830" s="80"/>
      <c r="N830" s="79"/>
    </row>
    <row r="831" spans="13:14" ht="14.4">
      <c r="M831" s="80"/>
      <c r="N831" s="79"/>
    </row>
    <row r="832" spans="13:14" ht="14.4">
      <c r="M832" s="80"/>
      <c r="N832" s="79"/>
    </row>
    <row r="833" spans="13:14" ht="14.4">
      <c r="M833" s="80"/>
      <c r="N833" s="79"/>
    </row>
    <row r="834" spans="13:14" ht="14.4">
      <c r="M834" s="80"/>
      <c r="N834" s="79"/>
    </row>
    <row r="835" spans="13:14" ht="14.4">
      <c r="M835" s="80"/>
      <c r="N835" s="79"/>
    </row>
    <row r="836" spans="13:14" ht="14.4">
      <c r="M836" s="80"/>
      <c r="N836" s="79"/>
    </row>
    <row r="837" spans="13:14" ht="14.4">
      <c r="M837" s="80"/>
      <c r="N837" s="79"/>
    </row>
    <row r="838" spans="13:14" ht="14.4">
      <c r="M838" s="80"/>
      <c r="N838" s="79"/>
    </row>
    <row r="839" spans="13:14" ht="14.4">
      <c r="M839" s="80"/>
      <c r="N839" s="79"/>
    </row>
    <row r="840" spans="13:14" ht="14.4">
      <c r="M840" s="80"/>
      <c r="N840" s="79"/>
    </row>
    <row r="841" spans="13:14" ht="14.4">
      <c r="M841" s="80"/>
      <c r="N841" s="79"/>
    </row>
    <row r="842" spans="13:14" ht="14.4">
      <c r="M842" s="80"/>
      <c r="N842" s="79"/>
    </row>
    <row r="843" spans="13:14" ht="14.4">
      <c r="M843" s="80"/>
      <c r="N843" s="79"/>
    </row>
    <row r="844" spans="13:14" ht="14.4">
      <c r="M844" s="80"/>
      <c r="N844" s="79"/>
    </row>
    <row r="845" spans="13:14" ht="14.4">
      <c r="M845" s="80"/>
      <c r="N845" s="79"/>
    </row>
    <row r="846" spans="13:14" ht="14.4">
      <c r="M846" s="80"/>
      <c r="N846" s="79"/>
    </row>
    <row r="847" spans="13:14" ht="14.4">
      <c r="M847" s="80"/>
      <c r="N847" s="79"/>
    </row>
    <row r="848" spans="13:14" ht="14.4">
      <c r="M848" s="80"/>
      <c r="N848" s="79"/>
    </row>
    <row r="849" spans="13:14" ht="14.4">
      <c r="M849" s="80"/>
      <c r="N849" s="79"/>
    </row>
    <row r="850" spans="13:14" ht="14.4">
      <c r="M850" s="80"/>
      <c r="N850" s="79"/>
    </row>
    <row r="851" spans="13:14" ht="14.4">
      <c r="M851" s="80"/>
      <c r="N851" s="79"/>
    </row>
    <row r="852" spans="13:14" ht="14.4">
      <c r="M852" s="80"/>
      <c r="N852" s="79"/>
    </row>
    <row r="853" spans="13:14" ht="14.4">
      <c r="M853" s="80"/>
      <c r="N853" s="79"/>
    </row>
    <row r="854" spans="13:14" ht="14.4">
      <c r="M854" s="80"/>
      <c r="N854" s="79"/>
    </row>
    <row r="855" spans="13:14" ht="14.4">
      <c r="M855" s="80"/>
      <c r="N855" s="79"/>
    </row>
    <row r="856" spans="13:14" ht="14.4">
      <c r="M856" s="80"/>
      <c r="N856" s="79"/>
    </row>
    <row r="857" spans="13:14" ht="14.4">
      <c r="M857" s="80"/>
      <c r="N857" s="79"/>
    </row>
    <row r="858" spans="13:14" ht="14.4">
      <c r="M858" s="80"/>
      <c r="N858" s="79"/>
    </row>
    <row r="859" spans="13:14" ht="14.4">
      <c r="M859" s="80"/>
      <c r="N859" s="79"/>
    </row>
    <row r="860" spans="13:14" ht="14.4">
      <c r="M860" s="80"/>
      <c r="N860" s="79"/>
    </row>
    <row r="861" spans="13:14" ht="14.4">
      <c r="M861" s="80"/>
      <c r="N861" s="79"/>
    </row>
    <row r="862" spans="13:14" ht="14.4">
      <c r="M862" s="80"/>
      <c r="N862" s="79"/>
    </row>
    <row r="863" spans="13:14" ht="14.4">
      <c r="M863" s="80"/>
      <c r="N863" s="79"/>
    </row>
    <row r="864" spans="13:14" ht="14.4">
      <c r="M864" s="80"/>
      <c r="N864" s="79"/>
    </row>
    <row r="865" spans="13:14" ht="14.4">
      <c r="M865" s="80"/>
      <c r="N865" s="79"/>
    </row>
    <row r="866" spans="13:14" ht="14.4">
      <c r="M866" s="80"/>
      <c r="N866" s="79"/>
    </row>
    <row r="867" spans="13:14" ht="14.4">
      <c r="M867" s="80"/>
      <c r="N867" s="79"/>
    </row>
    <row r="868" spans="13:14" ht="14.4">
      <c r="M868" s="80"/>
      <c r="N868" s="79"/>
    </row>
    <row r="869" spans="13:14" ht="14.4">
      <c r="M869" s="80"/>
      <c r="N869" s="79"/>
    </row>
    <row r="870" spans="13:14" ht="14.4">
      <c r="M870" s="80"/>
      <c r="N870" s="79"/>
    </row>
    <row r="871" spans="13:14" ht="14.4">
      <c r="M871" s="80"/>
      <c r="N871" s="79"/>
    </row>
    <row r="872" spans="13:14" ht="14.4">
      <c r="M872" s="80"/>
      <c r="N872" s="79"/>
    </row>
    <row r="873" spans="13:14" ht="14.4">
      <c r="M873" s="80"/>
      <c r="N873" s="79"/>
    </row>
    <row r="874" spans="13:14" ht="14.4">
      <c r="M874" s="80"/>
      <c r="N874" s="79"/>
    </row>
    <row r="875" spans="13:14" ht="14.4">
      <c r="M875" s="80"/>
      <c r="N875" s="79"/>
    </row>
    <row r="876" spans="13:14" ht="14.4">
      <c r="M876" s="80"/>
      <c r="N876" s="79"/>
    </row>
    <row r="877" spans="13:14" ht="14.4">
      <c r="M877" s="80"/>
      <c r="N877" s="79"/>
    </row>
    <row r="878" spans="13:14" ht="14.4">
      <c r="M878" s="80"/>
      <c r="N878" s="79"/>
    </row>
    <row r="879" spans="13:14" ht="14.4">
      <c r="M879" s="80"/>
      <c r="N879" s="79"/>
    </row>
    <row r="880" spans="13:14" ht="14.4">
      <c r="M880" s="80"/>
      <c r="N880" s="79"/>
    </row>
    <row r="881" spans="13:14" ht="14.4">
      <c r="M881" s="80"/>
      <c r="N881" s="79"/>
    </row>
    <row r="882" spans="13:14" ht="14.4">
      <c r="M882" s="80"/>
      <c r="N882" s="79"/>
    </row>
    <row r="883" spans="13:14" ht="14.4">
      <c r="M883" s="80"/>
      <c r="N883" s="79"/>
    </row>
    <row r="884" spans="13:14" ht="14.4">
      <c r="M884" s="80"/>
      <c r="N884" s="79"/>
    </row>
    <row r="885" spans="13:14" ht="14.4">
      <c r="M885" s="80"/>
      <c r="N885" s="79"/>
    </row>
    <row r="886" spans="13:14" ht="14.4">
      <c r="M886" s="80"/>
      <c r="N886" s="79"/>
    </row>
    <row r="887" spans="13:14" ht="14.4">
      <c r="M887" s="80"/>
      <c r="N887" s="79"/>
    </row>
    <row r="888" spans="13:14" ht="14.4">
      <c r="M888" s="80"/>
      <c r="N888" s="79"/>
    </row>
    <row r="889" spans="13:14" ht="14.4">
      <c r="M889" s="80"/>
      <c r="N889" s="79"/>
    </row>
    <row r="890" spans="13:14" ht="14.4">
      <c r="M890" s="80"/>
      <c r="N890" s="79"/>
    </row>
    <row r="891" spans="13:14" ht="14.4">
      <c r="M891" s="80"/>
      <c r="N891" s="79"/>
    </row>
    <row r="892" spans="13:14" ht="14.4">
      <c r="M892" s="80"/>
      <c r="N892" s="79"/>
    </row>
    <row r="893" spans="13:14" ht="14.4">
      <c r="M893" s="80"/>
      <c r="N893" s="79"/>
    </row>
    <row r="894" spans="13:14" ht="14.4">
      <c r="M894" s="80"/>
      <c r="N894" s="79"/>
    </row>
    <row r="895" spans="13:14" ht="14.4">
      <c r="M895" s="80"/>
      <c r="N895" s="79"/>
    </row>
    <row r="896" spans="13:14" ht="14.4">
      <c r="M896" s="80"/>
      <c r="N896" s="79"/>
    </row>
    <row r="897" spans="13:14" ht="14.4">
      <c r="M897" s="80"/>
      <c r="N897" s="79"/>
    </row>
    <row r="898" spans="13:14" ht="14.4">
      <c r="M898" s="80"/>
      <c r="N898" s="79"/>
    </row>
    <row r="899" spans="13:14" ht="14.4">
      <c r="M899" s="80"/>
      <c r="N899" s="79"/>
    </row>
    <row r="900" spans="13:14" ht="14.4">
      <c r="M900" s="80"/>
      <c r="N900" s="79"/>
    </row>
    <row r="901" spans="13:14" ht="14.4">
      <c r="M901" s="80"/>
      <c r="N901" s="79"/>
    </row>
    <row r="902" spans="13:14" ht="14.4">
      <c r="M902" s="80"/>
      <c r="N902" s="79"/>
    </row>
    <row r="903" spans="13:14" ht="14.4">
      <c r="M903" s="80"/>
      <c r="N903" s="79"/>
    </row>
    <row r="904" spans="13:14" ht="14.4">
      <c r="M904" s="80"/>
      <c r="N904" s="79"/>
    </row>
    <row r="905" spans="13:14" ht="14.4">
      <c r="M905" s="80"/>
      <c r="N905" s="79"/>
    </row>
    <row r="906" spans="13:14" ht="14.4">
      <c r="M906" s="80"/>
      <c r="N906" s="79"/>
    </row>
    <row r="907" spans="13:14" ht="14.4">
      <c r="M907" s="80"/>
      <c r="N907" s="79"/>
    </row>
    <row r="908" spans="13:14" ht="14.4">
      <c r="M908" s="80"/>
      <c r="N908" s="79"/>
    </row>
    <row r="909" spans="13:14" ht="14.4">
      <c r="M909" s="80"/>
      <c r="N909" s="79"/>
    </row>
    <row r="910" spans="13:14" ht="14.4">
      <c r="M910" s="80"/>
      <c r="N910" s="79"/>
    </row>
    <row r="911" spans="13:14" ht="14.4">
      <c r="M911" s="80"/>
      <c r="N911" s="79"/>
    </row>
    <row r="912" spans="13:14" ht="14.4">
      <c r="M912" s="80"/>
      <c r="N912" s="79"/>
    </row>
    <row r="913" spans="13:14" ht="14.4">
      <c r="M913" s="80"/>
      <c r="N913" s="79"/>
    </row>
    <row r="914" spans="13:14" ht="14.4">
      <c r="M914" s="80"/>
      <c r="N914" s="79"/>
    </row>
    <row r="915" spans="13:14" ht="14.4">
      <c r="M915" s="80"/>
      <c r="N915" s="79"/>
    </row>
    <row r="916" spans="13:14" ht="14.4">
      <c r="M916" s="80"/>
      <c r="N916" s="79"/>
    </row>
    <row r="917" spans="13:14" ht="14.4">
      <c r="M917" s="80"/>
      <c r="N917" s="79"/>
    </row>
    <row r="918" spans="13:14" ht="14.4">
      <c r="M918" s="80"/>
      <c r="N918" s="79"/>
    </row>
    <row r="919" spans="13:14" ht="14.4">
      <c r="M919" s="80"/>
      <c r="N919" s="79"/>
    </row>
    <row r="920" spans="13:14" ht="14.4">
      <c r="M920" s="80"/>
      <c r="N920" s="79"/>
    </row>
    <row r="921" spans="13:14" ht="14.4">
      <c r="M921" s="80"/>
      <c r="N921" s="79"/>
    </row>
    <row r="922" spans="13:14" ht="14.4">
      <c r="M922" s="80"/>
      <c r="N922" s="79"/>
    </row>
    <row r="923" spans="13:14" ht="14.4">
      <c r="M923" s="80"/>
      <c r="N923" s="79"/>
    </row>
    <row r="924" spans="13:14" ht="14.4">
      <c r="M924" s="80"/>
      <c r="N924" s="79"/>
    </row>
    <row r="925" spans="13:14" ht="14.4">
      <c r="M925" s="80"/>
      <c r="N925" s="79"/>
    </row>
    <row r="926" spans="13:14" ht="14.4">
      <c r="M926" s="80"/>
      <c r="N926" s="79"/>
    </row>
    <row r="927" spans="13:14" ht="14.4">
      <c r="M927" s="80"/>
      <c r="N927" s="79"/>
    </row>
    <row r="928" spans="13:14" ht="14.4">
      <c r="M928" s="80"/>
      <c r="N928" s="79"/>
    </row>
    <row r="929" spans="13:14" ht="14.4">
      <c r="M929" s="80"/>
      <c r="N929" s="79"/>
    </row>
    <row r="930" spans="13:14" ht="14.4">
      <c r="M930" s="80"/>
      <c r="N930" s="79"/>
    </row>
    <row r="931" spans="13:14" ht="14.4">
      <c r="M931" s="80"/>
      <c r="N931" s="79"/>
    </row>
    <row r="932" spans="13:14" ht="14.4">
      <c r="M932" s="80"/>
      <c r="N932" s="79"/>
    </row>
    <row r="933" spans="13:14" ht="14.4">
      <c r="M933" s="80"/>
      <c r="N933" s="79"/>
    </row>
    <row r="934" spans="13:14" ht="14.4">
      <c r="M934" s="80"/>
      <c r="N934" s="79"/>
    </row>
    <row r="935" spans="13:14" ht="14.4">
      <c r="M935" s="80"/>
      <c r="N935" s="79"/>
    </row>
    <row r="936" spans="13:14" ht="14.4">
      <c r="M936" s="80"/>
      <c r="N936" s="79"/>
    </row>
    <row r="937" spans="13:14" ht="14.4">
      <c r="M937" s="80"/>
      <c r="N937" s="79"/>
    </row>
    <row r="938" spans="13:14" ht="14.4">
      <c r="M938" s="80"/>
      <c r="N938" s="79"/>
    </row>
  </sheetData>
  <autoFilter ref="A3:M564" xr:uid="{00000000-0009-0000-0000-000001000000}"/>
  <mergeCells count="2">
    <mergeCell ref="A1:K1"/>
    <mergeCell ref="A2:L2"/>
  </mergeCells>
  <conditionalFormatting sqref="B4:B938">
    <cfRule type="expression" dxfId="2" priority="1">
      <formula>COUNTIF(B:B,B4)&gt;1</formula>
    </cfRule>
  </conditionalFormatting>
  <pageMargins left="0.70866141732283472" right="0.70866141732283472" top="0.74803149606299213" bottom="0.74803149606299213" header="0" footer="0"/>
  <pageSetup scale="46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901"/>
  <sheetViews>
    <sheetView showGridLines="0" zoomScale="72" workbookViewId="0">
      <selection activeCell="L10" sqref="L10"/>
    </sheetView>
  </sheetViews>
  <sheetFormatPr baseColWidth="10" defaultColWidth="14.44140625" defaultRowHeight="15" customHeight="1"/>
  <cols>
    <col min="1" max="1" width="4.109375" customWidth="1"/>
    <col min="2" max="2" width="39.44140625" customWidth="1"/>
    <col min="3" max="3" width="6.33203125" customWidth="1"/>
    <col min="4" max="4" width="55.5546875" customWidth="1"/>
    <col min="5" max="5" width="22.88671875" customWidth="1"/>
    <col min="6" max="6" width="21" customWidth="1"/>
    <col min="7" max="9" width="17" customWidth="1"/>
    <col min="10" max="10" width="26.5546875" customWidth="1"/>
    <col min="11" max="11" width="12.109375" hidden="1" customWidth="1"/>
  </cols>
  <sheetData>
    <row r="1" spans="1:23" ht="121.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ht="19.5" customHeight="1">
      <c r="A2" s="81"/>
      <c r="B2" s="82" t="s">
        <v>1675</v>
      </c>
      <c r="C2" s="83"/>
      <c r="D2" s="84"/>
      <c r="E2" s="84"/>
      <c r="F2" s="84"/>
      <c r="G2" s="84"/>
      <c r="H2" s="83"/>
      <c r="I2" s="83"/>
      <c r="J2" s="83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</row>
    <row r="3" spans="1:23" ht="27" customHeight="1">
      <c r="A3" s="86" t="s">
        <v>1410</v>
      </c>
      <c r="B3" s="87" t="s">
        <v>1676</v>
      </c>
      <c r="C3" s="88" t="s">
        <v>1410</v>
      </c>
      <c r="D3" s="89" t="s">
        <v>1411</v>
      </c>
      <c r="E3" s="89" t="s">
        <v>3</v>
      </c>
      <c r="F3" s="89" t="s">
        <v>1412</v>
      </c>
      <c r="G3" s="89" t="s">
        <v>1414</v>
      </c>
      <c r="H3" s="89" t="s">
        <v>1415</v>
      </c>
      <c r="I3" s="90" t="s">
        <v>1677</v>
      </c>
      <c r="J3" s="89" t="s">
        <v>11</v>
      </c>
      <c r="K3" s="85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ht="13.5" customHeight="1">
      <c r="A4" s="250">
        <v>1</v>
      </c>
      <c r="B4" s="251" t="s">
        <v>1678</v>
      </c>
      <c r="C4" s="91">
        <v>1</v>
      </c>
      <c r="D4" s="92" t="s">
        <v>1138</v>
      </c>
      <c r="E4" s="93" t="str">
        <f>VLOOKUP('Especializaciones NETZUN'!$D4,'B.D. (Ocultar)'!$B$4:$M$554,4,FALSE)</f>
        <v>Sergio Bazo</v>
      </c>
      <c r="F4" s="93" t="str">
        <f>VLOOKUP('Especializaciones NETZUN'!$D4,'B.D. (Ocultar)'!$B$4:$M$554,6,FALSE)</f>
        <v>Microsof Office</v>
      </c>
      <c r="G4" s="93">
        <f>VLOOKUP('Especializaciones NETZUN'!$D4,'B.D. (Ocultar)'!$B$4:$M$554,11,FALSE)</f>
        <v>2020</v>
      </c>
      <c r="H4" s="94" t="str">
        <f>VLOOKUP('Especializaciones NETZUN'!$D4,'B.D. (Ocultar)'!$B$4:$M$554,9,FALSE)</f>
        <v>5h 2m</v>
      </c>
      <c r="I4" s="95">
        <v>0.20972222222222223</v>
      </c>
      <c r="J4" s="93" t="str">
        <f>VLOOKUP('Especializaciones NETZUN'!$D4,'B.D. (Ocultar)'!$B$4:$M$554,12,FALSE)</f>
        <v>Básico</v>
      </c>
      <c r="K4" s="96">
        <f>SUM(I4:I8)</f>
        <v>1.0611111111111111</v>
      </c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</row>
    <row r="5" spans="1:23" ht="13.5" customHeight="1">
      <c r="A5" s="244"/>
      <c r="B5" s="252"/>
      <c r="C5" s="97">
        <v>2</v>
      </c>
      <c r="D5" s="98" t="s">
        <v>1108</v>
      </c>
      <c r="E5" s="93" t="str">
        <f>VLOOKUP('Especializaciones NETZUN'!$D5,'B.D. (Ocultar)'!$B$4:$M$554,4,FALSE)</f>
        <v>Sergio Bazo</v>
      </c>
      <c r="F5" s="93" t="str">
        <f>VLOOKUP('Especializaciones NETZUN'!$D5,'B.D. (Ocultar)'!$B$4:$M$554,6,FALSE)</f>
        <v>Microsof Office</v>
      </c>
      <c r="G5" s="93">
        <f>VLOOKUP('Especializaciones NETZUN'!$D5,'B.D. (Ocultar)'!$B$4:$M$554,11,FALSE)</f>
        <v>2020</v>
      </c>
      <c r="H5" s="94" t="str">
        <f>VLOOKUP('Especializaciones NETZUN'!$D5,'B.D. (Ocultar)'!$B$4:$M$554,9,FALSE)</f>
        <v>8h</v>
      </c>
      <c r="I5" s="50">
        <v>0.33333333333333331</v>
      </c>
      <c r="J5" s="93" t="str">
        <f>VLOOKUP('Especializaciones NETZUN'!$D5,'B.D. (Ocultar)'!$B$4:$M$554,12,FALSE)</f>
        <v>Intermedio</v>
      </c>
      <c r="K5" s="85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</row>
    <row r="6" spans="1:23" ht="13.5" customHeight="1">
      <c r="A6" s="244"/>
      <c r="B6" s="252"/>
      <c r="C6" s="99">
        <v>3</v>
      </c>
      <c r="D6" s="98" t="s">
        <v>1103</v>
      </c>
      <c r="E6" s="93" t="str">
        <f>VLOOKUP('Especializaciones NETZUN'!$D6,'B.D. (Ocultar)'!$B$4:$M$554,4,FALSE)</f>
        <v>Sergio Bazo</v>
      </c>
      <c r="F6" s="93" t="str">
        <f>VLOOKUP('Especializaciones NETZUN'!$D6,'B.D. (Ocultar)'!$B$4:$M$554,6,FALSE)</f>
        <v>Microsof Office</v>
      </c>
      <c r="G6" s="93">
        <f>VLOOKUP('Especializaciones NETZUN'!$D6,'B.D. (Ocultar)'!$B$4:$M$554,11,FALSE)</f>
        <v>2020</v>
      </c>
      <c r="H6" s="94" t="str">
        <f>VLOOKUP('Especializaciones NETZUN'!$D6,'B.D. (Ocultar)'!$B$4:$M$554,9,FALSE)</f>
        <v>5h 43m</v>
      </c>
      <c r="I6" s="50">
        <v>0.23819444444444446</v>
      </c>
      <c r="J6" s="93" t="str">
        <f>VLOOKUP('Especializaciones NETZUN'!$D6,'B.D. (Ocultar)'!$B$4:$M$554,12,FALSE)</f>
        <v>Avanzado</v>
      </c>
      <c r="K6" s="85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</row>
    <row r="7" spans="1:23" ht="13.5" customHeight="1">
      <c r="A7" s="244"/>
      <c r="B7" s="252"/>
      <c r="C7" s="99">
        <v>4</v>
      </c>
      <c r="D7" s="98" t="s">
        <v>1102</v>
      </c>
      <c r="E7" s="93" t="str">
        <f>VLOOKUP('Especializaciones NETZUN'!$D7,'B.D. (Ocultar)'!$B$4:$M$554,4,FALSE)</f>
        <v>Sergio Bazo</v>
      </c>
      <c r="F7" s="93" t="str">
        <f>VLOOKUP('Especializaciones NETZUN'!$D7,'B.D. (Ocultar)'!$B$4:$M$554,6,FALSE)</f>
        <v>Microsof Office</v>
      </c>
      <c r="G7" s="93">
        <f>VLOOKUP('Especializaciones NETZUN'!$D7,'B.D. (Ocultar)'!$B$4:$M$554,11,FALSE)</f>
        <v>2020</v>
      </c>
      <c r="H7" s="94" t="str">
        <f>VLOOKUP('Especializaciones NETZUN'!$D7,'B.D. (Ocultar)'!$B$4:$M$554,9,FALSE)</f>
        <v>1h 53m</v>
      </c>
      <c r="I7" s="50">
        <v>7.8472222222222221E-2</v>
      </c>
      <c r="J7" s="93" t="str">
        <f>VLOOKUP('Especializaciones NETZUN'!$D7,'B.D. (Ocultar)'!$B$4:$M$554,12,FALSE)</f>
        <v>Básico - Intermedio - Avanzado</v>
      </c>
      <c r="K7" s="85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</row>
    <row r="8" spans="1:23" ht="13.5" customHeight="1">
      <c r="A8" s="245"/>
      <c r="B8" s="253"/>
      <c r="C8" s="100">
        <v>5</v>
      </c>
      <c r="D8" s="101" t="s">
        <v>260</v>
      </c>
      <c r="E8" s="102" t="str">
        <f>VLOOKUP('Especializaciones NETZUN'!$D8,'B.D. (Ocultar)'!$B$4:$M$554,4,FALSE)</f>
        <v>Sergio Bazo</v>
      </c>
      <c r="F8" s="102" t="str">
        <f>VLOOKUP('Especializaciones NETZUN'!$D8,'B.D. (Ocultar)'!$B$4:$M$554,6,FALSE)</f>
        <v>Microsof Office</v>
      </c>
      <c r="G8" s="102">
        <f>VLOOKUP('Especializaciones NETZUN'!$D8,'B.D. (Ocultar)'!$B$4:$M$554,11,FALSE)</f>
        <v>2022</v>
      </c>
      <c r="H8" s="103" t="str">
        <f>VLOOKUP('Especializaciones NETZUN'!$D8,'B.D. (Ocultar)'!$B$4:$M$554,9,FALSE)</f>
        <v>4h 50 min</v>
      </c>
      <c r="I8" s="104">
        <v>0.2013888888888889</v>
      </c>
      <c r="J8" s="102" t="str">
        <f>VLOOKUP('Especializaciones NETZUN'!$D8,'B.D. (Ocultar)'!$B$4:$M$554,12,FALSE)</f>
        <v>Intermedio - Avanzado</v>
      </c>
      <c r="K8" s="85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</row>
    <row r="9" spans="1:23" ht="13.5" customHeight="1">
      <c r="A9" s="246">
        <v>2</v>
      </c>
      <c r="B9" s="251" t="s">
        <v>1679</v>
      </c>
      <c r="C9" s="105">
        <v>1</v>
      </c>
      <c r="D9" s="106" t="s">
        <v>1680</v>
      </c>
      <c r="E9" s="94" t="str">
        <f>VLOOKUP('Especializaciones NETZUN'!$D9,'B.D. (Ocultar)'!$B$4:$M$554,4,FALSE)</f>
        <v>Alvaro Goyenechea</v>
      </c>
      <c r="F9" s="94" t="str">
        <f>VLOOKUP('Especializaciones NETZUN'!$D9,'B.D. (Ocultar)'!$B$4:$M$554,6,FALSE)</f>
        <v>Recursos humanos</v>
      </c>
      <c r="G9" s="94">
        <f>VLOOKUP('Especializaciones NETZUN'!$D9,'B.D. (Ocultar)'!$B$4:$M$554,11,FALSE)</f>
        <v>2020</v>
      </c>
      <c r="H9" s="94" t="str">
        <f>VLOOKUP('Especializaciones NETZUN'!$D9,'B.D. (Ocultar)'!$B$4:$M$554,9,FALSE)</f>
        <v>57m</v>
      </c>
      <c r="I9" s="95">
        <v>3.9583333333333331E-2</v>
      </c>
      <c r="J9" s="94" t="str">
        <f>VLOOKUP('Especializaciones NETZUN'!$D9,'B.D. (Ocultar)'!$B$4:$M$554,12,FALSE)</f>
        <v>Intermedio</v>
      </c>
      <c r="K9" s="96">
        <f>SUM(I9:I18)</f>
        <v>0.50763888888888886</v>
      </c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</row>
    <row r="10" spans="1:23" ht="13.5" customHeight="1">
      <c r="A10" s="244"/>
      <c r="B10" s="252"/>
      <c r="C10" s="105">
        <v>2</v>
      </c>
      <c r="D10" s="106" t="s">
        <v>1681</v>
      </c>
      <c r="E10" s="93" t="str">
        <f>VLOOKUP('Especializaciones NETZUN'!$D10,'B.D. (Ocultar)'!$B$4:$M$554,4,FALSE)</f>
        <v>Martín Vergara</v>
      </c>
      <c r="F10" s="93" t="str">
        <f>VLOOKUP('Especializaciones NETZUN'!$D10,'B.D. (Ocultar)'!$B$4:$M$554,6,FALSE)</f>
        <v>Recursos humanos</v>
      </c>
      <c r="G10" s="93">
        <f>VLOOKUP('Especializaciones NETZUN'!$D10,'B.D. (Ocultar)'!$B$4:$M$554,11,FALSE)</f>
        <v>2020</v>
      </c>
      <c r="H10" s="94" t="str">
        <f>VLOOKUP('Especializaciones NETZUN'!$D10,'B.D. (Ocultar)'!$B$4:$M$554,9,FALSE)</f>
        <v>52m</v>
      </c>
      <c r="I10" s="50">
        <v>3.6111111111111115E-2</v>
      </c>
      <c r="J10" s="93" t="str">
        <f>VLOOKUP('Especializaciones NETZUN'!$D10,'B.D. (Ocultar)'!$B$4:$M$554,12,FALSE)</f>
        <v>Básico</v>
      </c>
      <c r="K10" s="85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</row>
    <row r="11" spans="1:23" ht="13.5" customHeight="1">
      <c r="A11" s="244"/>
      <c r="B11" s="252"/>
      <c r="C11" s="105">
        <v>3</v>
      </c>
      <c r="D11" s="106" t="s">
        <v>1682</v>
      </c>
      <c r="E11" s="93" t="str">
        <f>VLOOKUP('Especializaciones NETZUN'!$D11,'B.D. (Ocultar)'!$B$4:$M$554,4,FALSE)</f>
        <v>Alvaro Goyenechea</v>
      </c>
      <c r="F11" s="93" t="str">
        <f>VLOOKUP('Especializaciones NETZUN'!$D11,'B.D. (Ocultar)'!$B$4:$M$554,6,FALSE)</f>
        <v>Recursos humanos</v>
      </c>
      <c r="G11" s="93">
        <f>VLOOKUP('Especializaciones NETZUN'!$D11,'B.D. (Ocultar)'!$B$4:$M$554,11,FALSE)</f>
        <v>2021</v>
      </c>
      <c r="H11" s="94" t="str">
        <f>VLOOKUP('Especializaciones NETZUN'!$D11,'B.D. (Ocultar)'!$B$4:$M$554,9,FALSE)</f>
        <v>1h 1m</v>
      </c>
      <c r="I11" s="50">
        <v>4.2361111111111106E-2</v>
      </c>
      <c r="J11" s="93" t="str">
        <f>VLOOKUP('Especializaciones NETZUN'!$D11,'B.D. (Ocultar)'!$B$4:$M$554,12,FALSE)</f>
        <v>Intermedio</v>
      </c>
      <c r="K11" s="85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</row>
    <row r="12" spans="1:23" ht="13.5" customHeight="1">
      <c r="A12" s="244"/>
      <c r="B12" s="252"/>
      <c r="C12" s="105">
        <v>4</v>
      </c>
      <c r="D12" s="58" t="s">
        <v>1117</v>
      </c>
      <c r="E12" s="93" t="str">
        <f>VLOOKUP('Especializaciones NETZUN'!$D12,'B.D. (Ocultar)'!$B$4:$M$554,4,FALSE)</f>
        <v>Juan Ramos</v>
      </c>
      <c r="F12" s="93" t="str">
        <f>VLOOKUP('Especializaciones NETZUN'!$D12,'B.D. (Ocultar)'!$B$4:$M$554,6,FALSE)</f>
        <v>Recursos humanos</v>
      </c>
      <c r="G12" s="93">
        <f>VLOOKUP('Especializaciones NETZUN'!$D12,'B.D. (Ocultar)'!$B$4:$M$554,11,FALSE)</f>
        <v>2020</v>
      </c>
      <c r="H12" s="94" t="str">
        <f>VLOOKUP('Especializaciones NETZUN'!$D12,'B.D. (Ocultar)'!$B$4:$M$554,9,FALSE)</f>
        <v>44m</v>
      </c>
      <c r="I12" s="50">
        <v>3.0555555555555555E-2</v>
      </c>
      <c r="J12" s="93" t="str">
        <f>VLOOKUP('Especializaciones NETZUN'!$D12,'B.D. (Ocultar)'!$B$4:$M$554,12,FALSE)</f>
        <v>Intermedio</v>
      </c>
      <c r="K12" s="85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</row>
    <row r="13" spans="1:23" ht="13.5" customHeight="1">
      <c r="A13" s="244"/>
      <c r="B13" s="252"/>
      <c r="C13" s="105">
        <v>5</v>
      </c>
      <c r="D13" s="106" t="s">
        <v>1027</v>
      </c>
      <c r="E13" s="93" t="str">
        <f>VLOOKUP('Especializaciones NETZUN'!$D13,'B.D. (Ocultar)'!$B$4:$M$554,4,FALSE)</f>
        <v>Maria Fernanda Carreras</v>
      </c>
      <c r="F13" s="93" t="str">
        <f>VLOOKUP('Especializaciones NETZUN'!$D13,'B.D. (Ocultar)'!$B$4:$M$554,6,FALSE)</f>
        <v>Recursos humanos</v>
      </c>
      <c r="G13" s="93">
        <f>VLOOKUP('Especializaciones NETZUN'!$D13,'B.D. (Ocultar)'!$B$4:$M$554,11,FALSE)</f>
        <v>2020</v>
      </c>
      <c r="H13" s="94" t="str">
        <f>VLOOKUP('Especializaciones NETZUN'!$D13,'B.D. (Ocultar)'!$B$4:$M$554,9,FALSE)</f>
        <v>1h 27m</v>
      </c>
      <c r="I13" s="50">
        <v>6.0416666666666667E-2</v>
      </c>
      <c r="J13" s="93" t="str">
        <f>VLOOKUP('Especializaciones NETZUN'!$D13,'B.D. (Ocultar)'!$B$4:$M$554,12,FALSE)</f>
        <v>Intermedio</v>
      </c>
      <c r="K13" s="85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</row>
    <row r="14" spans="1:23" ht="13.5" customHeight="1">
      <c r="A14" s="244"/>
      <c r="B14" s="252"/>
      <c r="C14" s="105">
        <v>6</v>
      </c>
      <c r="D14" s="68" t="s">
        <v>953</v>
      </c>
      <c r="E14" s="93" t="str">
        <f>VLOOKUP('Especializaciones NETZUN'!$D14,'B.D. (Ocultar)'!$B$4:$M$554,4,FALSE)</f>
        <v>Tomás Moreno</v>
      </c>
      <c r="F14" s="93" t="str">
        <f>VLOOKUP('Especializaciones NETZUN'!$D14,'B.D. (Ocultar)'!$B$4:$M$554,6,FALSE)</f>
        <v>Recursos humanos</v>
      </c>
      <c r="G14" s="93">
        <f>VLOOKUP('Especializaciones NETZUN'!$D14,'B.D. (Ocultar)'!$B$4:$M$554,11,FALSE)</f>
        <v>2021</v>
      </c>
      <c r="H14" s="94" t="str">
        <f>VLOOKUP('Especializaciones NETZUN'!$D14,'B.D. (Ocultar)'!$B$4:$M$554,9,FALSE)</f>
        <v>54 m</v>
      </c>
      <c r="I14" s="50">
        <v>3.7499999999999999E-2</v>
      </c>
      <c r="J14" s="93" t="str">
        <f>VLOOKUP('Especializaciones NETZUN'!$D14,'B.D. (Ocultar)'!$B$4:$M$554,12,FALSE)</f>
        <v>Intermedio</v>
      </c>
      <c r="K14" s="85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</row>
    <row r="15" spans="1:23" ht="13.5" customHeight="1">
      <c r="A15" s="244"/>
      <c r="B15" s="252"/>
      <c r="C15" s="105">
        <v>7</v>
      </c>
      <c r="D15" s="47" t="s">
        <v>735</v>
      </c>
      <c r="E15" s="93" t="str">
        <f>VLOOKUP('Especializaciones NETZUN'!$D15,'B.D. (Ocultar)'!$B$4:$M$554,4,FALSE)</f>
        <v>Salvador Ortega</v>
      </c>
      <c r="F15" s="93" t="str">
        <f>VLOOKUP('Especializaciones NETZUN'!$D15,'B.D. (Ocultar)'!$B$4:$M$554,6,FALSE)</f>
        <v>Recursos humanos</v>
      </c>
      <c r="G15" s="93">
        <f>VLOOKUP('Especializaciones NETZUN'!$D15,'B.D. (Ocultar)'!$B$4:$M$554,11,FALSE)</f>
        <v>2021</v>
      </c>
      <c r="H15" s="94" t="str">
        <f>VLOOKUP('Especializaciones NETZUN'!$D15,'B.D. (Ocultar)'!$B$4:$M$554,9,FALSE)</f>
        <v>1hr 41mins</v>
      </c>
      <c r="I15" s="50">
        <v>7.013888888888889E-2</v>
      </c>
      <c r="J15" s="93" t="str">
        <f>VLOOKUP('Especializaciones NETZUN'!$D15,'B.D. (Ocultar)'!$B$4:$M$554,12,FALSE)</f>
        <v>Intermedio</v>
      </c>
      <c r="K15" s="85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</row>
    <row r="16" spans="1:23" ht="13.5" customHeight="1">
      <c r="A16" s="244"/>
      <c r="B16" s="252"/>
      <c r="C16" s="105">
        <v>8</v>
      </c>
      <c r="D16" s="106" t="s">
        <v>1683</v>
      </c>
      <c r="E16" s="93" t="str">
        <f>VLOOKUP('Especializaciones NETZUN'!$D16,'B.D. (Ocultar)'!$B$4:$M$554,4,FALSE)</f>
        <v>Ivan Quiñones</v>
      </c>
      <c r="F16" s="93" t="str">
        <f>VLOOKUP('Especializaciones NETZUN'!$D16,'B.D. (Ocultar)'!$B$4:$M$554,6,FALSE)</f>
        <v>Recursos humanos</v>
      </c>
      <c r="G16" s="93">
        <f>VLOOKUP('Especializaciones NETZUN'!$D16,'B.D. (Ocultar)'!$B$4:$M$554,11,FALSE)</f>
        <v>2020</v>
      </c>
      <c r="H16" s="94" t="str">
        <f>VLOOKUP('Especializaciones NETZUN'!$D16,'B.D. (Ocultar)'!$B$4:$M$554,9,FALSE)</f>
        <v>1h 45m</v>
      </c>
      <c r="I16" s="50">
        <v>7.2916666666666671E-2</v>
      </c>
      <c r="J16" s="93" t="str">
        <f>VLOOKUP('Especializaciones NETZUN'!$D16,'B.D. (Ocultar)'!$B$4:$M$554,12,FALSE)</f>
        <v>Intermedio</v>
      </c>
      <c r="K16" s="85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</row>
    <row r="17" spans="1:23" ht="13.5" customHeight="1">
      <c r="A17" s="244"/>
      <c r="B17" s="252"/>
      <c r="C17" s="105">
        <v>9</v>
      </c>
      <c r="D17" s="106" t="s">
        <v>720</v>
      </c>
      <c r="E17" s="93" t="str">
        <f>VLOOKUP('Especializaciones NETZUN'!$D17,'B.D. (Ocultar)'!$B$4:$M$554,4,FALSE)</f>
        <v>Giovanni Beltran</v>
      </c>
      <c r="F17" s="93" t="str">
        <f>VLOOKUP('Especializaciones NETZUN'!$D17,'B.D. (Ocultar)'!$B$4:$M$554,6,FALSE)</f>
        <v>Recursos humanos</v>
      </c>
      <c r="G17" s="93">
        <f>VLOOKUP('Especializaciones NETZUN'!$D17,'B.D. (Ocultar)'!$B$4:$M$554,11,FALSE)</f>
        <v>2021</v>
      </c>
      <c r="H17" s="94" t="str">
        <f>VLOOKUP('Especializaciones NETZUN'!$D17,'B.D. (Ocultar)'!$B$4:$M$554,9,FALSE)</f>
        <v>1hr 47mins</v>
      </c>
      <c r="I17" s="50">
        <v>7.4305555555555555E-2</v>
      </c>
      <c r="J17" s="93" t="str">
        <f>VLOOKUP('Especializaciones NETZUN'!$D17,'B.D. (Ocultar)'!$B$4:$M$554,12,FALSE)</f>
        <v>Intermedio</v>
      </c>
      <c r="K17" s="85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</row>
    <row r="18" spans="1:23" ht="13.5" customHeight="1">
      <c r="A18" s="245"/>
      <c r="B18" s="253"/>
      <c r="C18" s="100">
        <v>10</v>
      </c>
      <c r="D18" s="101" t="s">
        <v>926</v>
      </c>
      <c r="E18" s="107" t="str">
        <f>VLOOKUP('Especializaciones NETZUN'!$D18,'B.D. (Ocultar)'!$B$4:$M$554,4,FALSE)</f>
        <v>Growtop (Bryan Ascaño y Diego Pebe)</v>
      </c>
      <c r="F18" s="107" t="str">
        <f>VLOOKUP('Especializaciones NETZUN'!$D18,'B.D. (Ocultar)'!$B$4:$M$554,6,FALSE)</f>
        <v>Recursos humanos</v>
      </c>
      <c r="G18" s="107">
        <f>VLOOKUP('Especializaciones NETZUN'!$D18,'B.D. (Ocultar)'!$B$4:$M$554,11,FALSE)</f>
        <v>2021</v>
      </c>
      <c r="H18" s="108" t="str">
        <f>VLOOKUP('Especializaciones NETZUN'!$D18,'B.D. (Ocultar)'!$B$4:$M$554,9,FALSE)</f>
        <v>1h 3 m</v>
      </c>
      <c r="I18" s="109">
        <v>4.3750000000000004E-2</v>
      </c>
      <c r="J18" s="107" t="str">
        <f>VLOOKUP('Especializaciones NETZUN'!$D18,'B.D. (Ocultar)'!$B$4:$M$554,12,FALSE)</f>
        <v>Intermedio</v>
      </c>
      <c r="K18" s="85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</row>
    <row r="19" spans="1:23" ht="13.5" customHeight="1">
      <c r="A19" s="246">
        <v>3</v>
      </c>
      <c r="B19" s="251" t="s">
        <v>1684</v>
      </c>
      <c r="C19" s="110">
        <v>1</v>
      </c>
      <c r="D19" s="111" t="s">
        <v>728</v>
      </c>
      <c r="E19" s="112" t="str">
        <f>VLOOKUP('Especializaciones NETZUN'!$D19,'B.D. (Ocultar)'!$B$4:$M$554,4,FALSE)</f>
        <v>Alejandro Salem</v>
      </c>
      <c r="F19" s="112" t="str">
        <f>VLOOKUP('Especializaciones NETZUN'!$D19,'B.D. (Ocultar)'!$B$4:$M$554,6,FALSE)</f>
        <v>Marketing</v>
      </c>
      <c r="G19" s="112">
        <f>VLOOKUP('Especializaciones NETZUN'!$D19,'B.D. (Ocultar)'!$B$4:$M$554,11,FALSE)</f>
        <v>2021</v>
      </c>
      <c r="H19" s="112" t="str">
        <f>VLOOKUP('Especializaciones NETZUN'!$D19,'B.D. (Ocultar)'!$B$4:$M$554,9,FALSE)</f>
        <v>2hrs 21mins</v>
      </c>
      <c r="I19" s="113">
        <v>9.7916666666666666E-2</v>
      </c>
      <c r="J19" s="112" t="str">
        <f>VLOOKUP('Especializaciones NETZUN'!$D19,'B.D. (Ocultar)'!$B$4:$M$554,12,FALSE)</f>
        <v>Intermedio</v>
      </c>
      <c r="K19" s="96">
        <f>SUM(I19:I28)</f>
        <v>0.76944444444444449</v>
      </c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</row>
    <row r="20" spans="1:23" ht="13.5" customHeight="1">
      <c r="A20" s="244"/>
      <c r="B20" s="252"/>
      <c r="C20" s="105">
        <v>2</v>
      </c>
      <c r="D20" s="47" t="s">
        <v>808</v>
      </c>
      <c r="E20" s="93" t="str">
        <f>VLOOKUP('Especializaciones NETZUN'!$D20,'B.D. (Ocultar)'!$B$4:$M$554,4,FALSE)</f>
        <v>Pedro Tucto</v>
      </c>
      <c r="F20" s="93" t="str">
        <f>VLOOKUP('Especializaciones NETZUN'!$D20,'B.D. (Ocultar)'!$B$4:$M$554,6,FALSE)</f>
        <v>Marketing</v>
      </c>
      <c r="G20" s="93">
        <f>VLOOKUP('Especializaciones NETZUN'!$D20,'B.D. (Ocultar)'!$B$4:$M$554,11,FALSE)</f>
        <v>2021</v>
      </c>
      <c r="H20" s="94" t="str">
        <f>VLOOKUP('Especializaciones NETZUN'!$D20,'B.D. (Ocultar)'!$B$4:$M$554,9,FALSE)</f>
        <v>2hrs 16mins</v>
      </c>
      <c r="I20" s="50">
        <v>9.4444444444444442E-2</v>
      </c>
      <c r="J20" s="93" t="str">
        <f>VLOOKUP('Especializaciones NETZUN'!$D20,'B.D. (Ocultar)'!$B$4:$M$554,12,FALSE)</f>
        <v>Intermedio</v>
      </c>
      <c r="K20" s="85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</row>
    <row r="21" spans="1:23" ht="13.5" customHeight="1">
      <c r="A21" s="244"/>
      <c r="B21" s="252"/>
      <c r="C21" s="105">
        <v>3</v>
      </c>
      <c r="D21" s="47" t="s">
        <v>1685</v>
      </c>
      <c r="E21" s="93" t="str">
        <f>VLOOKUP('Especializaciones NETZUN'!$D21,'B.D. (Ocultar)'!$B$4:$M$554,4,FALSE)</f>
        <v>Oscar Arévalo</v>
      </c>
      <c r="F21" s="93" t="str">
        <f>VLOOKUP('Especializaciones NETZUN'!$D21,'B.D. (Ocultar)'!$B$4:$M$554,6,FALSE)</f>
        <v>Marketing</v>
      </c>
      <c r="G21" s="93">
        <f>VLOOKUP('Especializaciones NETZUN'!$D21,'B.D. (Ocultar)'!$B$4:$M$554,11,FALSE)</f>
        <v>2021</v>
      </c>
      <c r="H21" s="94" t="str">
        <f>VLOOKUP('Especializaciones NETZUN'!$D21,'B.D. (Ocultar)'!$B$4:$M$554,9,FALSE)</f>
        <v>4hrs 14 mins</v>
      </c>
      <c r="I21" s="50">
        <v>0.1763888888888889</v>
      </c>
      <c r="J21" s="93" t="str">
        <f>VLOOKUP('Especializaciones NETZUN'!$D21,'B.D. (Ocultar)'!$B$4:$M$554,12,FALSE)</f>
        <v>Intermedio</v>
      </c>
      <c r="K21" s="85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</row>
    <row r="22" spans="1:23" ht="13.5" customHeight="1">
      <c r="A22" s="244"/>
      <c r="B22" s="252"/>
      <c r="C22" s="105">
        <v>4</v>
      </c>
      <c r="D22" s="114" t="s">
        <v>823</v>
      </c>
      <c r="E22" s="93" t="str">
        <f>VLOOKUP('Especializaciones NETZUN'!$D22,'B.D. (Ocultar)'!$B$4:$M$554,4,FALSE)</f>
        <v>Giuliana Bruno Crousillat</v>
      </c>
      <c r="F22" s="93" t="str">
        <f>VLOOKUP('Especializaciones NETZUN'!$D22,'B.D. (Ocultar)'!$B$4:$M$554,6,FALSE)</f>
        <v>Marketing</v>
      </c>
      <c r="G22" s="93">
        <f>VLOOKUP('Especializaciones NETZUN'!$D22,'B.D. (Ocultar)'!$B$4:$M$554,11,FALSE)</f>
        <v>2021</v>
      </c>
      <c r="H22" s="94" t="str">
        <f>VLOOKUP('Especializaciones NETZUN'!$D22,'B.D. (Ocultar)'!$B$4:$M$554,9,FALSE)</f>
        <v>2hrs 19 mins</v>
      </c>
      <c r="I22" s="50">
        <v>9.6527777777777768E-2</v>
      </c>
      <c r="J22" s="93" t="str">
        <f>VLOOKUP('Especializaciones NETZUN'!$D22,'B.D. (Ocultar)'!$B$4:$M$554,12,FALSE)</f>
        <v>Intermedio</v>
      </c>
      <c r="K22" s="85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</row>
    <row r="23" spans="1:23" ht="13.5" customHeight="1">
      <c r="A23" s="244"/>
      <c r="B23" s="252"/>
      <c r="C23" s="105">
        <v>5</v>
      </c>
      <c r="D23" s="114" t="s">
        <v>731</v>
      </c>
      <c r="E23" s="93" t="str">
        <f>VLOOKUP('Especializaciones NETZUN'!$D23,'B.D. (Ocultar)'!$B$4:$M$554,4,FALSE)</f>
        <v>Gabriela Benitez</v>
      </c>
      <c r="F23" s="93" t="str">
        <f>VLOOKUP('Especializaciones NETZUN'!$D23,'B.D. (Ocultar)'!$B$4:$M$554,6,FALSE)</f>
        <v>Marketing</v>
      </c>
      <c r="G23" s="93">
        <f>VLOOKUP('Especializaciones NETZUN'!$D23,'B.D. (Ocultar)'!$B$4:$M$554,11,FALSE)</f>
        <v>2021</v>
      </c>
      <c r="H23" s="94" t="str">
        <f>VLOOKUP('Especializaciones NETZUN'!$D23,'B.D. (Ocultar)'!$B$4:$M$554,9,FALSE)</f>
        <v>1hr 48mins</v>
      </c>
      <c r="I23" s="50">
        <v>7.4999999999999997E-2</v>
      </c>
      <c r="J23" s="93" t="str">
        <f>VLOOKUP('Especializaciones NETZUN'!$D23,'B.D. (Ocultar)'!$B$4:$M$554,12,FALSE)</f>
        <v>Intermedio</v>
      </c>
      <c r="K23" s="85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</row>
    <row r="24" spans="1:23" ht="13.5" customHeight="1">
      <c r="A24" s="244"/>
      <c r="B24" s="252"/>
      <c r="C24" s="105">
        <v>6</v>
      </c>
      <c r="D24" s="68" t="s">
        <v>850</v>
      </c>
      <c r="E24" s="93" t="str">
        <f>VLOOKUP('Especializaciones NETZUN'!$D24,'B.D. (Ocultar)'!$B$4:$M$554,4,FALSE)</f>
        <v>Francisco Landa</v>
      </c>
      <c r="F24" s="93" t="str">
        <f>VLOOKUP('Especializaciones NETZUN'!$D24,'B.D. (Ocultar)'!$B$4:$M$554,6,FALSE)</f>
        <v>Marketing</v>
      </c>
      <c r="G24" s="93">
        <f>VLOOKUP('Especializaciones NETZUN'!$D24,'B.D. (Ocultar)'!$B$4:$M$554,11,FALSE)</f>
        <v>2021</v>
      </c>
      <c r="H24" s="94" t="str">
        <f>VLOOKUP('Especializaciones NETZUN'!$D24,'B.D. (Ocultar)'!$B$4:$M$554,9,FALSE)</f>
        <v>1hr 7mins</v>
      </c>
      <c r="I24" s="50">
        <v>4.6527777777777779E-2</v>
      </c>
      <c r="J24" s="93" t="str">
        <f>VLOOKUP('Especializaciones NETZUN'!$D24,'B.D. (Ocultar)'!$B$4:$M$554,12,FALSE)</f>
        <v>Intermedio</v>
      </c>
      <c r="K24" s="85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  <row r="25" spans="1:23" ht="13.5" customHeight="1">
      <c r="A25" s="244"/>
      <c r="B25" s="252"/>
      <c r="C25" s="105">
        <v>7</v>
      </c>
      <c r="D25" s="68" t="s">
        <v>851</v>
      </c>
      <c r="E25" s="93" t="str">
        <f>VLOOKUP('Especializaciones NETZUN'!$D25,'B.D. (Ocultar)'!$B$4:$M$554,4,FALSE)</f>
        <v>Francisco Landa</v>
      </c>
      <c r="F25" s="93" t="str">
        <f>VLOOKUP('Especializaciones NETZUN'!$D25,'B.D. (Ocultar)'!$B$4:$M$554,6,FALSE)</f>
        <v>Marketing</v>
      </c>
      <c r="G25" s="93">
        <f>VLOOKUP('Especializaciones NETZUN'!$D25,'B.D. (Ocultar)'!$B$4:$M$554,11,FALSE)</f>
        <v>2021</v>
      </c>
      <c r="H25" s="94" t="str">
        <f>VLOOKUP('Especializaciones NETZUN'!$D25,'B.D. (Ocultar)'!$B$4:$M$554,9,FALSE)</f>
        <v>1 hr 6mins</v>
      </c>
      <c r="I25" s="50">
        <v>4.5833333333333337E-2</v>
      </c>
      <c r="J25" s="93" t="str">
        <f>VLOOKUP('Especializaciones NETZUN'!$D25,'B.D. (Ocultar)'!$B$4:$M$554,12,FALSE)</f>
        <v>Intermedio</v>
      </c>
      <c r="K25" s="85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</row>
    <row r="26" spans="1:23" ht="13.5" customHeight="1">
      <c r="A26" s="244"/>
      <c r="B26" s="252"/>
      <c r="C26" s="105">
        <v>8</v>
      </c>
      <c r="D26" s="68" t="s">
        <v>756</v>
      </c>
      <c r="E26" s="93" t="str">
        <f>VLOOKUP('Especializaciones NETZUN'!$D26,'B.D. (Ocultar)'!$B$4:$M$554,4,FALSE)</f>
        <v>Javier Sandoval</v>
      </c>
      <c r="F26" s="93" t="str">
        <f>VLOOKUP('Especializaciones NETZUN'!$D26,'B.D. (Ocultar)'!$B$4:$M$554,6,FALSE)</f>
        <v>Marketing</v>
      </c>
      <c r="G26" s="93">
        <f>VLOOKUP('Especializaciones NETZUN'!$D26,'B.D. (Ocultar)'!$B$4:$M$554,11,FALSE)</f>
        <v>2021</v>
      </c>
      <c r="H26" s="94" t="str">
        <f>VLOOKUP('Especializaciones NETZUN'!$D26,'B.D. (Ocultar)'!$B$4:$M$554,9,FALSE)</f>
        <v>1hr 14mins</v>
      </c>
      <c r="I26" s="50">
        <v>5.1388888888888894E-2</v>
      </c>
      <c r="J26" s="93" t="str">
        <f>VLOOKUP('Especializaciones NETZUN'!$D26,'B.D. (Ocultar)'!$B$4:$M$554,12,FALSE)</f>
        <v>Intermedio</v>
      </c>
      <c r="K26" s="85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  <row r="27" spans="1:23" ht="13.5" customHeight="1">
      <c r="A27" s="244"/>
      <c r="B27" s="252"/>
      <c r="C27" s="105">
        <v>9</v>
      </c>
      <c r="D27" s="68" t="s">
        <v>652</v>
      </c>
      <c r="E27" s="93" t="str">
        <f>VLOOKUP('Especializaciones NETZUN'!$D27,'B.D. (Ocultar)'!$B$4:$M$554,4,FALSE)</f>
        <v>Roberto Argandoña</v>
      </c>
      <c r="F27" s="93" t="str">
        <f>VLOOKUP('Especializaciones NETZUN'!$D27,'B.D. (Ocultar)'!$B$4:$M$554,6,FALSE)</f>
        <v>Marketing</v>
      </c>
      <c r="G27" s="93">
        <f>VLOOKUP('Especializaciones NETZUN'!$D27,'B.D. (Ocultar)'!$B$4:$M$554,11,FALSE)</f>
        <v>2021</v>
      </c>
      <c r="H27" s="94" t="str">
        <f>VLOOKUP('Especializaciones NETZUN'!$D27,'B.D. (Ocultar)'!$B$4:$M$554,9,FALSE)</f>
        <v>1hr 9mins</v>
      </c>
      <c r="I27" s="50">
        <v>4.7916666666666663E-2</v>
      </c>
      <c r="J27" s="93" t="str">
        <f>VLOOKUP('Especializaciones NETZUN'!$D27,'B.D. (Ocultar)'!$B$4:$M$554,12,FALSE)</f>
        <v>Intermedio</v>
      </c>
      <c r="K27" s="85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</row>
    <row r="28" spans="1:23" ht="13.5" customHeight="1">
      <c r="A28" s="245"/>
      <c r="B28" s="253"/>
      <c r="C28" s="100">
        <v>10</v>
      </c>
      <c r="D28" s="115" t="s">
        <v>630</v>
      </c>
      <c r="E28" s="102" t="str">
        <f>VLOOKUP('Especializaciones NETZUN'!$D28,'B.D. (Ocultar)'!$B$4:$M$554,4,FALSE)</f>
        <v>Tatiana Rengifo</v>
      </c>
      <c r="F28" s="102" t="str">
        <f>VLOOKUP('Especializaciones NETZUN'!$D28,'B.D. (Ocultar)'!$B$4:$M$554,6,FALSE)</f>
        <v>Marketing</v>
      </c>
      <c r="G28" s="102">
        <f>VLOOKUP('Especializaciones NETZUN'!$D28,'B.D. (Ocultar)'!$B$4:$M$554,11,FALSE)</f>
        <v>2021</v>
      </c>
      <c r="H28" s="103" t="str">
        <f>VLOOKUP('Especializaciones NETZUN'!$D28,'B.D. (Ocultar)'!$B$4:$M$554,9,FALSE)</f>
        <v>54min</v>
      </c>
      <c r="I28" s="109">
        <v>3.7499999999999999E-2</v>
      </c>
      <c r="J28" s="102" t="str">
        <f>VLOOKUP('Especializaciones NETZUN'!$D28,'B.D. (Ocultar)'!$B$4:$M$554,12,FALSE)</f>
        <v>Intermedio</v>
      </c>
      <c r="K28" s="85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</row>
    <row r="29" spans="1:23" ht="13.5" customHeight="1">
      <c r="A29" s="246">
        <v>4</v>
      </c>
      <c r="B29" s="254" t="s">
        <v>1686</v>
      </c>
      <c r="C29" s="110">
        <v>1</v>
      </c>
      <c r="D29" s="111" t="s">
        <v>778</v>
      </c>
      <c r="E29" s="94" t="str">
        <f>VLOOKUP('Especializaciones NETZUN'!$D29,'B.D. (Ocultar)'!$B$4:$M$554,4,FALSE)</f>
        <v>Mónica Madueño</v>
      </c>
      <c r="F29" s="94" t="str">
        <f>VLOOKUP('Especializaciones NETZUN'!$D29,'B.D. (Ocultar)'!$B$4:$M$554,6,FALSE)</f>
        <v>Desarrollo Personal</v>
      </c>
      <c r="G29" s="94">
        <f>VLOOKUP('Especializaciones NETZUN'!$D29,'B.D. (Ocultar)'!$B$4:$M$554,11,FALSE)</f>
        <v>2021</v>
      </c>
      <c r="H29" s="94" t="str">
        <f>VLOOKUP('Especializaciones NETZUN'!$D29,'B.D. (Ocultar)'!$B$4:$M$554,9,FALSE)</f>
        <v>1hr 51mins</v>
      </c>
      <c r="I29" s="113">
        <v>7.7083333333333337E-2</v>
      </c>
      <c r="J29" s="94" t="str">
        <f>VLOOKUP('Especializaciones NETZUN'!$D29,'B.D. (Ocultar)'!$B$4:$M$554,12,FALSE)</f>
        <v>Intermedio</v>
      </c>
      <c r="K29" s="96">
        <f>SUM(I29:I40)</f>
        <v>0.71249999999999991</v>
      </c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</row>
    <row r="30" spans="1:23" ht="13.5" customHeight="1">
      <c r="A30" s="244"/>
      <c r="B30" s="255"/>
      <c r="C30" s="105">
        <v>2</v>
      </c>
      <c r="D30" s="47" t="s">
        <v>1047</v>
      </c>
      <c r="E30" s="93" t="str">
        <f>VLOOKUP('Especializaciones NETZUN'!$D30,'B.D. (Ocultar)'!$B$4:$M$554,4,FALSE)</f>
        <v>Nicole Perret</v>
      </c>
      <c r="F30" s="93" t="str">
        <f>VLOOKUP('Especializaciones NETZUN'!$D30,'B.D. (Ocultar)'!$B$4:$M$554,6,FALSE)</f>
        <v>Desarrollo Personal</v>
      </c>
      <c r="G30" s="93">
        <f>VLOOKUP('Especializaciones NETZUN'!$D30,'B.D. (Ocultar)'!$B$4:$M$554,11,FALSE)</f>
        <v>2020</v>
      </c>
      <c r="H30" s="94" t="str">
        <f>VLOOKUP('Especializaciones NETZUN'!$D30,'B.D. (Ocultar)'!$B$4:$M$554,9,FALSE)</f>
        <v>1h 20m</v>
      </c>
      <c r="I30" s="50">
        <v>5.5555555555555552E-2</v>
      </c>
      <c r="J30" s="93" t="str">
        <f>VLOOKUP('Especializaciones NETZUN'!$D30,'B.D. (Ocultar)'!$B$4:$M$554,12,FALSE)</f>
        <v>Básico - Intermedio</v>
      </c>
      <c r="K30" s="85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</row>
    <row r="31" spans="1:23" ht="13.5" customHeight="1">
      <c r="A31" s="244"/>
      <c r="B31" s="255"/>
      <c r="C31" s="105">
        <v>3</v>
      </c>
      <c r="D31" s="47" t="s">
        <v>877</v>
      </c>
      <c r="E31" s="93" t="str">
        <f>VLOOKUP('Especializaciones NETZUN'!$D31,'B.D. (Ocultar)'!$B$4:$M$554,4,FALSE)</f>
        <v>Javier Saladino</v>
      </c>
      <c r="F31" s="93" t="str">
        <f>VLOOKUP('Especializaciones NETZUN'!$D31,'B.D. (Ocultar)'!$B$4:$M$554,6,FALSE)</f>
        <v>Desarrollo Personal</v>
      </c>
      <c r="G31" s="93">
        <f>VLOOKUP('Especializaciones NETZUN'!$D31,'B.D. (Ocultar)'!$B$4:$M$554,11,FALSE)</f>
        <v>2021</v>
      </c>
      <c r="H31" s="94" t="str">
        <f>VLOOKUP('Especializaciones NETZUN'!$D31,'B.D. (Ocultar)'!$B$4:$M$554,9,FALSE)</f>
        <v>2hrs 49 mins</v>
      </c>
      <c r="I31" s="50">
        <v>0.1173611111111111</v>
      </c>
      <c r="J31" s="93" t="str">
        <f>VLOOKUP('Especializaciones NETZUN'!$D31,'B.D. (Ocultar)'!$B$4:$M$554,12,FALSE)</f>
        <v>Intermedio</v>
      </c>
      <c r="K31" s="85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  <row r="32" spans="1:23" ht="13.5" customHeight="1">
      <c r="A32" s="244"/>
      <c r="B32" s="255"/>
      <c r="C32" s="105">
        <v>4</v>
      </c>
      <c r="D32" s="47" t="s">
        <v>1013</v>
      </c>
      <c r="E32" s="93" t="str">
        <f>VLOOKUP('Especializaciones NETZUN'!$D32,'B.D. (Ocultar)'!$B$4:$M$554,4,FALSE)</f>
        <v>Miguel Figueroa</v>
      </c>
      <c r="F32" s="93" t="str">
        <f>VLOOKUP('Especializaciones NETZUN'!$D32,'B.D. (Ocultar)'!$B$4:$M$554,6,FALSE)</f>
        <v>Desarrollo Personal</v>
      </c>
      <c r="G32" s="93">
        <f>VLOOKUP('Especializaciones NETZUN'!$D32,'B.D. (Ocultar)'!$B$4:$M$554,11,FALSE)</f>
        <v>2020</v>
      </c>
      <c r="H32" s="94" t="str">
        <f>VLOOKUP('Especializaciones NETZUN'!$D32,'B.D. (Ocultar)'!$B$4:$M$554,9,FALSE)</f>
        <v>2h 10m</v>
      </c>
      <c r="I32" s="50">
        <v>9.0277777777777776E-2</v>
      </c>
      <c r="J32" s="93" t="str">
        <f>VLOOKUP('Especializaciones NETZUN'!$D32,'B.D. (Ocultar)'!$B$4:$M$554,12,FALSE)</f>
        <v>Básico - Intermedio - Avanzado</v>
      </c>
      <c r="K32" s="85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1:23" ht="13.5" customHeight="1">
      <c r="A33" s="244"/>
      <c r="B33" s="255"/>
      <c r="C33" s="105">
        <v>5</v>
      </c>
      <c r="D33" s="47" t="s">
        <v>1687</v>
      </c>
      <c r="E33" s="93" t="str">
        <f>VLOOKUP('Especializaciones NETZUN'!$D33,'B.D. (Ocultar)'!$B$4:$M$554,4,FALSE)</f>
        <v>Fernando Gil</v>
      </c>
      <c r="F33" s="93" t="str">
        <f>VLOOKUP('Especializaciones NETZUN'!$D33,'B.D. (Ocultar)'!$B$4:$M$554,6,FALSE)</f>
        <v>Desarrollo Personal</v>
      </c>
      <c r="G33" s="93">
        <f>VLOOKUP('Especializaciones NETZUN'!$D33,'B.D. (Ocultar)'!$B$4:$M$554,11,FALSE)</f>
        <v>2020</v>
      </c>
      <c r="H33" s="94" t="str">
        <f>VLOOKUP('Especializaciones NETZUN'!$D33,'B.D. (Ocultar)'!$B$4:$M$554,9,FALSE)</f>
        <v>41 m</v>
      </c>
      <c r="I33" s="50">
        <v>2.8472222222222222E-2</v>
      </c>
      <c r="J33" s="93" t="str">
        <f>VLOOKUP('Especializaciones NETZUN'!$D33,'B.D. (Ocultar)'!$B$4:$M$554,12,FALSE)</f>
        <v>Intermedio</v>
      </c>
      <c r="K33" s="85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1:23" ht="13.5" customHeight="1">
      <c r="A34" s="244"/>
      <c r="B34" s="255"/>
      <c r="C34" s="105">
        <v>6</v>
      </c>
      <c r="D34" s="47" t="s">
        <v>1688</v>
      </c>
      <c r="E34" s="93" t="str">
        <f>VLOOKUP('Especializaciones NETZUN'!$D34,'B.D. (Ocultar)'!$B$4:$M$554,4,FALSE)</f>
        <v>Fernando Gil</v>
      </c>
      <c r="F34" s="93" t="str">
        <f>VLOOKUP('Especializaciones NETZUN'!$D34,'B.D. (Ocultar)'!$B$4:$M$554,6,FALSE)</f>
        <v>Desarrollo Personal</v>
      </c>
      <c r="G34" s="93">
        <f>VLOOKUP('Especializaciones NETZUN'!$D34,'B.D. (Ocultar)'!$B$4:$M$554,11,FALSE)</f>
        <v>2020</v>
      </c>
      <c r="H34" s="94" t="str">
        <f>VLOOKUP('Especializaciones NETZUN'!$D34,'B.D. (Ocultar)'!$B$4:$M$554,9,FALSE)</f>
        <v>46m</v>
      </c>
      <c r="I34" s="50">
        <v>3.1944444444444449E-2</v>
      </c>
      <c r="J34" s="93" t="str">
        <f>VLOOKUP('Especializaciones NETZUN'!$D34,'B.D. (Ocultar)'!$B$4:$M$554,12,FALSE)</f>
        <v>Intermedio</v>
      </c>
      <c r="K34" s="85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ht="13.5" customHeight="1">
      <c r="A35" s="244"/>
      <c r="B35" s="255"/>
      <c r="C35" s="105">
        <v>7</v>
      </c>
      <c r="D35" s="47" t="s">
        <v>574</v>
      </c>
      <c r="E35" s="93" t="str">
        <f>VLOOKUP('Especializaciones NETZUN'!$D35,'B.D. (Ocultar)'!$B$4:$M$554,4,FALSE)</f>
        <v>Diego Andrade</v>
      </c>
      <c r="F35" s="93" t="str">
        <f>VLOOKUP('Especializaciones NETZUN'!$D35,'B.D. (Ocultar)'!$B$4:$M$554,6,FALSE)</f>
        <v>Desarrollo Personal</v>
      </c>
      <c r="G35" s="93">
        <f>VLOOKUP('Especializaciones NETZUN'!$D35,'B.D. (Ocultar)'!$B$4:$M$554,11,FALSE)</f>
        <v>2021</v>
      </c>
      <c r="H35" s="94" t="str">
        <f>VLOOKUP('Especializaciones NETZUN'!$D35,'B.D. (Ocultar)'!$B$4:$M$554,9,FALSE)</f>
        <v>1hr 14mins</v>
      </c>
      <c r="I35" s="50">
        <v>5.1388888888888894E-2</v>
      </c>
      <c r="J35" s="93" t="str">
        <f>VLOOKUP('Especializaciones NETZUN'!$D35,'B.D. (Ocultar)'!$B$4:$M$554,12,FALSE)</f>
        <v>Intermedio</v>
      </c>
      <c r="K35" s="85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ht="13.5" customHeight="1">
      <c r="A36" s="244"/>
      <c r="B36" s="255"/>
      <c r="C36" s="105">
        <v>8</v>
      </c>
      <c r="D36" s="47" t="s">
        <v>780</v>
      </c>
      <c r="E36" s="93" t="str">
        <f>VLOOKUP('Especializaciones NETZUN'!$D36,'B.D. (Ocultar)'!$B$4:$M$554,4,FALSE)</f>
        <v>Roberto Mogollón</v>
      </c>
      <c r="F36" s="93" t="str">
        <f>VLOOKUP('Especializaciones NETZUN'!$D36,'B.D. (Ocultar)'!$B$4:$M$554,6,FALSE)</f>
        <v>Recursos humanos</v>
      </c>
      <c r="G36" s="93">
        <f>VLOOKUP('Especializaciones NETZUN'!$D36,'B.D. (Ocultar)'!$B$4:$M$554,11,FALSE)</f>
        <v>2021</v>
      </c>
      <c r="H36" s="94" t="str">
        <f>VLOOKUP('Especializaciones NETZUN'!$D36,'B.D. (Ocultar)'!$B$4:$M$554,9,FALSE)</f>
        <v>2hrs 3mins</v>
      </c>
      <c r="I36" s="50">
        <v>8.5416666666666655E-2</v>
      </c>
      <c r="J36" s="93" t="str">
        <f>VLOOKUP('Especializaciones NETZUN'!$D36,'B.D. (Ocultar)'!$B$4:$M$554,12,FALSE)</f>
        <v>Intermedio</v>
      </c>
      <c r="K36" s="85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 ht="13.5" customHeight="1">
      <c r="A37" s="244"/>
      <c r="B37" s="255"/>
      <c r="C37" s="105">
        <v>9</v>
      </c>
      <c r="D37" s="116" t="s">
        <v>1689</v>
      </c>
      <c r="E37" s="93" t="str">
        <f>VLOOKUP('Especializaciones NETZUN'!$D37,'B.D. (Ocultar)'!$B$4:$M$554,4,FALSE)</f>
        <v>Milagros Agurto</v>
      </c>
      <c r="F37" s="93" t="str">
        <f>VLOOKUP('Especializaciones NETZUN'!$D37,'B.D. (Ocultar)'!$B$4:$M$554,6,FALSE)</f>
        <v>Desarrollo Personal</v>
      </c>
      <c r="G37" s="93">
        <f>VLOOKUP('Especializaciones NETZUN'!$D37,'B.D. (Ocultar)'!$B$4:$M$554,11,FALSE)</f>
        <v>2021</v>
      </c>
      <c r="H37" s="94" t="str">
        <f>VLOOKUP('Especializaciones NETZUN'!$D37,'B.D. (Ocultar)'!$B$4:$M$554,9,FALSE)</f>
        <v>55 m</v>
      </c>
      <c r="I37" s="50">
        <v>3.8194444444444441E-2</v>
      </c>
      <c r="J37" s="93" t="str">
        <f>VLOOKUP('Especializaciones NETZUN'!$D37,'B.D. (Ocultar)'!$B$4:$M$554,12,FALSE)</f>
        <v>Intermedio</v>
      </c>
      <c r="K37" s="85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ht="13.5" customHeight="1">
      <c r="A38" s="244"/>
      <c r="B38" s="255"/>
      <c r="C38" s="105">
        <v>10</v>
      </c>
      <c r="D38" s="116" t="s">
        <v>1007</v>
      </c>
      <c r="E38" s="93" t="str">
        <f>VLOOKUP('Especializaciones NETZUN'!$D38,'B.D. (Ocultar)'!$B$4:$M$554,4,FALSE)</f>
        <v>Marcela Lovat</v>
      </c>
      <c r="F38" s="93" t="str">
        <f>VLOOKUP('Especializaciones NETZUN'!$D38,'B.D. (Ocultar)'!$B$4:$M$554,6,FALSE)</f>
        <v>Recursos humanos</v>
      </c>
      <c r="G38" s="93">
        <f>VLOOKUP('Especializaciones NETZUN'!$D38,'B.D. (Ocultar)'!$B$4:$M$554,11,FALSE)</f>
        <v>2020</v>
      </c>
      <c r="H38" s="94" t="str">
        <f>VLOOKUP('Especializaciones NETZUN'!$D38,'B.D. (Ocultar)'!$B$4:$M$554,9,FALSE)</f>
        <v>46m</v>
      </c>
      <c r="I38" s="50">
        <v>3.1944444444444449E-2</v>
      </c>
      <c r="J38" s="93" t="str">
        <f>VLOOKUP('Especializaciones NETZUN'!$D38,'B.D. (Ocultar)'!$B$4:$M$554,12,FALSE)</f>
        <v>Intermedio</v>
      </c>
      <c r="K38" s="85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 ht="13.5" customHeight="1">
      <c r="A39" s="244"/>
      <c r="B39" s="255"/>
      <c r="C39" s="105">
        <v>11</v>
      </c>
      <c r="D39" s="116" t="s">
        <v>583</v>
      </c>
      <c r="E39" s="93" t="str">
        <f>VLOOKUP('Especializaciones NETZUN'!$D39,'B.D. (Ocultar)'!$B$4:$M$554,4,FALSE)</f>
        <v>Rebeca Smursz</v>
      </c>
      <c r="F39" s="93" t="str">
        <f>VLOOKUP('Especializaciones NETZUN'!$D39,'B.D. (Ocultar)'!$B$4:$M$554,6,FALSE)</f>
        <v>Desarrollo Personal</v>
      </c>
      <c r="G39" s="93">
        <f>VLOOKUP('Especializaciones NETZUN'!$D39,'B.D. (Ocultar)'!$B$4:$M$554,11,FALSE)</f>
        <v>2021</v>
      </c>
      <c r="H39" s="94" t="str">
        <f>VLOOKUP('Especializaciones NETZUN'!$D39,'B.D. (Ocultar)'!$B$4:$M$554,9,FALSE)</f>
        <v>1hr 27mins</v>
      </c>
      <c r="I39" s="50">
        <v>6.0416666666666667E-2</v>
      </c>
      <c r="J39" s="93" t="str">
        <f>VLOOKUP('Especializaciones NETZUN'!$D39,'B.D. (Ocultar)'!$B$4:$M$554,12,FALSE)</f>
        <v>Intermedio</v>
      </c>
      <c r="K39" s="85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 ht="13.5" customHeight="1">
      <c r="A40" s="245"/>
      <c r="B40" s="256"/>
      <c r="C40" s="117">
        <v>12</v>
      </c>
      <c r="D40" s="115" t="s">
        <v>1690</v>
      </c>
      <c r="E40" s="107" t="str">
        <f>VLOOKUP('Especializaciones NETZUN'!$D40,'B.D. (Ocultar)'!$B$4:$M$554,4,FALSE)</f>
        <v>Jorge Monsalve</v>
      </c>
      <c r="F40" s="107" t="str">
        <f>VLOOKUP('Especializaciones NETZUN'!$D40,'B.D. (Ocultar)'!$B$4:$M$554,6,FALSE)</f>
        <v>Desarrollo Personal</v>
      </c>
      <c r="G40" s="107">
        <f>VLOOKUP('Especializaciones NETZUN'!$D40,'B.D. (Ocultar)'!$B$4:$M$554,11,FALSE)</f>
        <v>2021</v>
      </c>
      <c r="H40" s="108" t="str">
        <f>VLOOKUP('Especializaciones NETZUN'!$D40,'B.D. (Ocultar)'!$B$4:$M$554,9,FALSE)</f>
        <v>1 hr 4 mins</v>
      </c>
      <c r="I40" s="109">
        <v>4.4444444444444446E-2</v>
      </c>
      <c r="J40" s="107" t="str">
        <f>VLOOKUP('Especializaciones NETZUN'!$D40,'B.D. (Ocultar)'!$B$4:$M$554,12,FALSE)</f>
        <v>Intermedio</v>
      </c>
      <c r="K40" s="85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ht="13.5" customHeight="1">
      <c r="A41" s="246">
        <v>5</v>
      </c>
      <c r="B41" s="261" t="s">
        <v>1691</v>
      </c>
      <c r="C41" s="110">
        <v>1</v>
      </c>
      <c r="D41" s="111" t="s">
        <v>1155</v>
      </c>
      <c r="E41" s="112" t="str">
        <f>VLOOKUP('Especializaciones NETZUN'!$D41,'B.D. (Ocultar)'!$B$4:$M$554,4,FALSE)</f>
        <v>Sergio Bazo</v>
      </c>
      <c r="F41" s="112" t="str">
        <f>VLOOKUP('Especializaciones NETZUN'!$D41,'B.D. (Ocultar)'!$B$4:$M$554,6,FALSE)</f>
        <v>Microsof Office</v>
      </c>
      <c r="G41" s="112">
        <f>VLOOKUP('Especializaciones NETZUN'!$D41,'B.D. (Ocultar)'!$B$4:$M$554,11,FALSE)</f>
        <v>2020</v>
      </c>
      <c r="H41" s="112" t="str">
        <f>VLOOKUP('Especializaciones NETZUN'!$D41,'B.D. (Ocultar)'!$B$4:$M$554,9,FALSE)</f>
        <v>1h 14m</v>
      </c>
      <c r="I41" s="113">
        <v>5.1388888888888894E-2</v>
      </c>
      <c r="J41" s="112" t="str">
        <f>VLOOKUP('Especializaciones NETZUN'!$D41,'B.D. (Ocultar)'!$B$4:$M$554,12,FALSE)</f>
        <v>Básico - Intermedio</v>
      </c>
      <c r="K41" s="96">
        <f>SUM(I41:I43)</f>
        <v>0.26875000000000004</v>
      </c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 ht="13.5" customHeight="1">
      <c r="A42" s="244"/>
      <c r="B42" s="255"/>
      <c r="C42" s="105">
        <v>2</v>
      </c>
      <c r="D42" s="47" t="s">
        <v>717</v>
      </c>
      <c r="E42" s="93" t="str">
        <f>VLOOKUP('Especializaciones NETZUN'!$D42,'B.D. (Ocultar)'!$B$4:$M$554,4,FALSE)</f>
        <v>Sergio Bazo</v>
      </c>
      <c r="F42" s="93" t="str">
        <f>VLOOKUP('Especializaciones NETZUN'!$D42,'B.D. (Ocultar)'!$B$4:$M$554,6,FALSE)</f>
        <v>Microsof Office</v>
      </c>
      <c r="G42" s="93">
        <f>VLOOKUP('Especializaciones NETZUN'!$D42,'B.D. (Ocultar)'!$B$4:$M$554,11,FALSE)</f>
        <v>2021</v>
      </c>
      <c r="H42" s="94" t="str">
        <f>VLOOKUP('Especializaciones NETZUN'!$D42,'B.D. (Ocultar)'!$B$4:$M$554,9,FALSE)</f>
        <v>1hr 51mins</v>
      </c>
      <c r="I42" s="50">
        <v>7.7083333333333337E-2</v>
      </c>
      <c r="J42" s="93" t="str">
        <f>VLOOKUP('Especializaciones NETZUN'!$D42,'B.D. (Ocultar)'!$B$4:$M$554,12,FALSE)</f>
        <v>Avanzado</v>
      </c>
      <c r="K42" s="85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 ht="13.5" customHeight="1">
      <c r="A43" s="245"/>
      <c r="B43" s="256"/>
      <c r="C43" s="118">
        <v>3</v>
      </c>
      <c r="D43" s="68" t="s">
        <v>643</v>
      </c>
      <c r="E43" s="107" t="str">
        <f>VLOOKUP('Especializaciones NETZUN'!$D43,'B.D. (Ocultar)'!$B$4:$M$554,4,FALSE)</f>
        <v>Sergio Bazo</v>
      </c>
      <c r="F43" s="107" t="str">
        <f>VLOOKUP('Especializaciones NETZUN'!$D43,'B.D. (Ocultar)'!$B$4:$M$554,6,FALSE)</f>
        <v>Microsof Office</v>
      </c>
      <c r="G43" s="107">
        <f>VLOOKUP('Especializaciones NETZUN'!$D43,'B.D. (Ocultar)'!$B$4:$M$554,11,FALSE)</f>
        <v>2021</v>
      </c>
      <c r="H43" s="108" t="str">
        <f>VLOOKUP('Especializaciones NETZUN'!$D43,'B.D. (Ocultar)'!$B$4:$M$554,9,FALSE)</f>
        <v>3hr 22mins</v>
      </c>
      <c r="I43" s="119">
        <v>0.14027777777777778</v>
      </c>
      <c r="J43" s="107" t="str">
        <f>VLOOKUP('Especializaciones NETZUN'!$D43,'B.D. (Ocultar)'!$B$4:$M$554,12,FALSE)</f>
        <v>Básico - Intermedio</v>
      </c>
      <c r="K43" s="85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 ht="13.5" customHeight="1">
      <c r="A44" s="257">
        <v>6</v>
      </c>
      <c r="B44" s="262" t="s">
        <v>1692</v>
      </c>
      <c r="C44" s="110">
        <v>1</v>
      </c>
      <c r="D44" s="111" t="s">
        <v>795</v>
      </c>
      <c r="E44" s="112" t="str">
        <f>VLOOKUP('Especializaciones NETZUN'!$D44,'B.D. (Ocultar)'!$B$4:$M$554,4,FALSE)</f>
        <v>Federico Barcos von der Heide</v>
      </c>
      <c r="F44" s="112" t="str">
        <f>VLOOKUP('Especializaciones NETZUN'!$D44,'B.D. (Ocultar)'!$B$4:$M$554,6,FALSE)</f>
        <v>Recursos humanos</v>
      </c>
      <c r="G44" s="112">
        <f>VLOOKUP('Especializaciones NETZUN'!$D44,'B.D. (Ocultar)'!$B$4:$M$554,11,FALSE)</f>
        <v>2021</v>
      </c>
      <c r="H44" s="112" t="str">
        <f>VLOOKUP('Especializaciones NETZUN'!$D44,'B.D. (Ocultar)'!$B$4:$M$554,9,FALSE)</f>
        <v>4hrs 3 mins</v>
      </c>
      <c r="I44" s="113">
        <v>0.16874999999999998</v>
      </c>
      <c r="J44" s="112" t="str">
        <f>VLOOKUP('Especializaciones NETZUN'!$D44,'B.D. (Ocultar)'!$B$4:$M$554,12,FALSE)</f>
        <v>Básico - Intermedio</v>
      </c>
      <c r="K44" s="96">
        <f>SUM(I44:I50)</f>
        <v>0.55972222222222223</v>
      </c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 ht="13.5" customHeight="1">
      <c r="A45" s="258"/>
      <c r="B45" s="263"/>
      <c r="C45" s="105">
        <v>2</v>
      </c>
      <c r="D45" s="47" t="s">
        <v>640</v>
      </c>
      <c r="E45" s="93" t="str">
        <f>VLOOKUP('Especializaciones NETZUN'!$D45,'B.D. (Ocultar)'!$B$4:$M$554,4,FALSE)</f>
        <v>Dante Tellez</v>
      </c>
      <c r="F45" s="93" t="str">
        <f>VLOOKUP('Especializaciones NETZUN'!$D45,'B.D. (Ocultar)'!$B$4:$M$554,6,FALSE)</f>
        <v>Recursos humanos</v>
      </c>
      <c r="G45" s="93">
        <f>VLOOKUP('Especializaciones NETZUN'!$D45,'B.D. (Ocultar)'!$B$4:$M$554,11,FALSE)</f>
        <v>2021</v>
      </c>
      <c r="H45" s="94" t="str">
        <f>VLOOKUP('Especializaciones NETZUN'!$D45,'B.D. (Ocultar)'!$B$4:$M$554,9,FALSE)</f>
        <v>1hr 30mins</v>
      </c>
      <c r="I45" s="50">
        <v>6.25E-2</v>
      </c>
      <c r="J45" s="93" t="str">
        <f>VLOOKUP('Especializaciones NETZUN'!$D45,'B.D. (Ocultar)'!$B$4:$M$554,12,FALSE)</f>
        <v>Intermedio</v>
      </c>
      <c r="K45" s="85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 ht="13.5" customHeight="1">
      <c r="A46" s="258"/>
      <c r="B46" s="263"/>
      <c r="C46" s="105">
        <v>3</v>
      </c>
      <c r="D46" s="47" t="s">
        <v>638</v>
      </c>
      <c r="E46" s="93" t="str">
        <f>VLOOKUP('Especializaciones NETZUN'!$D46,'B.D. (Ocultar)'!$B$4:$M$554,4,FALSE)</f>
        <v>Federico Barcos von der Heide</v>
      </c>
      <c r="F46" s="93" t="str">
        <f>VLOOKUP('Especializaciones NETZUN'!$D46,'B.D. (Ocultar)'!$B$4:$M$554,6,FALSE)</f>
        <v>Recursos humanos</v>
      </c>
      <c r="G46" s="93">
        <f>VLOOKUP('Especializaciones NETZUN'!$D46,'B.D. (Ocultar)'!$B$4:$M$554,11,FALSE)</f>
        <v>2021</v>
      </c>
      <c r="H46" s="94" t="str">
        <f>VLOOKUP('Especializaciones NETZUN'!$D46,'B.D. (Ocultar)'!$B$4:$M$554,9,FALSE)</f>
        <v>1hr 55mins</v>
      </c>
      <c r="I46" s="50">
        <v>7.9861111111111105E-2</v>
      </c>
      <c r="J46" s="93" t="str">
        <f>VLOOKUP('Especializaciones NETZUN'!$D46,'B.D. (Ocultar)'!$B$4:$M$554,12,FALSE)</f>
        <v>Intermedio</v>
      </c>
      <c r="K46" s="85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 ht="13.5" customHeight="1">
      <c r="A47" s="258"/>
      <c r="B47" s="263"/>
      <c r="C47" s="105">
        <v>4</v>
      </c>
      <c r="D47" s="47" t="s">
        <v>635</v>
      </c>
      <c r="E47" s="93" t="str">
        <f>VLOOKUP('Especializaciones NETZUN'!$D47,'B.D. (Ocultar)'!$B$4:$M$554,4,FALSE)</f>
        <v>Federico Barcos von der Heide</v>
      </c>
      <c r="F47" s="93" t="str">
        <f>VLOOKUP('Especializaciones NETZUN'!$D47,'B.D. (Ocultar)'!$B$4:$M$554,6,FALSE)</f>
        <v>Recursos humanos</v>
      </c>
      <c r="G47" s="93">
        <f>VLOOKUP('Especializaciones NETZUN'!$D47,'B.D. (Ocultar)'!$B$4:$M$554,11,FALSE)</f>
        <v>2021</v>
      </c>
      <c r="H47" s="94" t="str">
        <f>VLOOKUP('Especializaciones NETZUN'!$D47,'B.D. (Ocultar)'!$B$4:$M$554,9,FALSE)</f>
        <v>1hr 53mins</v>
      </c>
      <c r="I47" s="50">
        <v>7.8472222222222221E-2</v>
      </c>
      <c r="J47" s="93" t="str">
        <f>VLOOKUP('Especializaciones NETZUN'!$D47,'B.D. (Ocultar)'!$B$4:$M$554,12,FALSE)</f>
        <v>Intermedio</v>
      </c>
      <c r="K47" s="85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 ht="13.5" customHeight="1">
      <c r="A48" s="258"/>
      <c r="B48" s="263"/>
      <c r="C48" s="105">
        <v>5</v>
      </c>
      <c r="D48" s="47" t="s">
        <v>1693</v>
      </c>
      <c r="E48" s="93" t="str">
        <f>VLOOKUP('Especializaciones NETZUN'!$D48,'B.D. (Ocultar)'!$B$4:$M$554,4,FALSE)</f>
        <v>Alejandro Sotomayor</v>
      </c>
      <c r="F48" s="93" t="str">
        <f>VLOOKUP('Especializaciones NETZUN'!$D48,'B.D. (Ocultar)'!$B$4:$M$554,6,FALSE)</f>
        <v>Recursos humanos</v>
      </c>
      <c r="G48" s="93">
        <f>VLOOKUP('Especializaciones NETZUN'!$D48,'B.D. (Ocultar)'!$B$4:$M$554,11,FALSE)</f>
        <v>2021</v>
      </c>
      <c r="H48" s="94" t="str">
        <f>VLOOKUP('Especializaciones NETZUN'!$D48,'B.D. (Ocultar)'!$B$4:$M$554,9,FALSE)</f>
        <v>1hr 8mins</v>
      </c>
      <c r="I48" s="50">
        <v>4.7222222222222221E-2</v>
      </c>
      <c r="J48" s="93" t="str">
        <f>VLOOKUP('Especializaciones NETZUN'!$D48,'B.D. (Ocultar)'!$B$4:$M$554,12,FALSE)</f>
        <v>Intermedio</v>
      </c>
      <c r="K48" s="85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23" ht="13.5" customHeight="1">
      <c r="A49" s="258"/>
      <c r="B49" s="263"/>
      <c r="C49" s="105">
        <v>6</v>
      </c>
      <c r="D49" s="47" t="s">
        <v>614</v>
      </c>
      <c r="E49" s="93" t="str">
        <f>VLOOKUP('Especializaciones NETZUN'!$D49,'B.D. (Ocultar)'!$B$4:$M$554,4,FALSE)</f>
        <v>Natanael Ochoa</v>
      </c>
      <c r="F49" s="93" t="str">
        <f>VLOOKUP('Especializaciones NETZUN'!$D49,'B.D. (Ocultar)'!$B$4:$M$554,6,FALSE)</f>
        <v>Recursos humanos</v>
      </c>
      <c r="G49" s="93">
        <f>VLOOKUP('Especializaciones NETZUN'!$D49,'B.D. (Ocultar)'!$B$4:$M$554,11,FALSE)</f>
        <v>2021</v>
      </c>
      <c r="H49" s="94" t="str">
        <f>VLOOKUP('Especializaciones NETZUN'!$D49,'B.D. (Ocultar)'!$B$4:$M$554,9,FALSE)</f>
        <v>1hr 29mins</v>
      </c>
      <c r="I49" s="50">
        <v>6.1805555555555558E-2</v>
      </c>
      <c r="J49" s="93" t="str">
        <f>VLOOKUP('Especializaciones NETZUN'!$D49,'B.D. (Ocultar)'!$B$4:$M$554,12,FALSE)</f>
        <v>Intermedio - Avanzado</v>
      </c>
      <c r="K49" s="85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23" ht="13.5" customHeight="1">
      <c r="A50" s="259"/>
      <c r="B50" s="264"/>
      <c r="C50" s="117">
        <v>7</v>
      </c>
      <c r="D50" s="115" t="s">
        <v>1694</v>
      </c>
      <c r="E50" s="107" t="str">
        <f>VLOOKUP('Especializaciones NETZUN'!$D50,'B.D. (Ocultar)'!$B$4:$M$554,4,FALSE)</f>
        <v>Priscila Williams</v>
      </c>
      <c r="F50" s="107" t="str">
        <f>VLOOKUP('Especializaciones NETZUN'!$D50,'B.D. (Ocultar)'!$B$4:$M$554,6,FALSE)</f>
        <v>Recursos humanos</v>
      </c>
      <c r="G50" s="107">
        <f>VLOOKUP('Especializaciones NETZUN'!$D50,'B.D. (Ocultar)'!$B$4:$M$554,11,FALSE)</f>
        <v>2021</v>
      </c>
      <c r="H50" s="108" t="str">
        <f>VLOOKUP('Especializaciones NETZUN'!$D50,'B.D. (Ocultar)'!$B$4:$M$554,9,FALSE)</f>
        <v>1hr 28mins</v>
      </c>
      <c r="I50" s="109">
        <v>6.1111111111111116E-2</v>
      </c>
      <c r="J50" s="107" t="str">
        <f>VLOOKUP('Especializaciones NETZUN'!$D50,'B.D. (Ocultar)'!$B$4:$M$554,12,FALSE)</f>
        <v>Avanzado</v>
      </c>
      <c r="K50" s="85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23" ht="13.5" customHeight="1">
      <c r="A51" s="257">
        <v>7</v>
      </c>
      <c r="B51" s="262" t="s">
        <v>1695</v>
      </c>
      <c r="C51" s="110">
        <v>1</v>
      </c>
      <c r="D51" s="111" t="s">
        <v>127</v>
      </c>
      <c r="E51" s="112" t="str">
        <f>VLOOKUP('Especializaciones NETZUN'!$D51,'B.D. (Ocultar)'!$B$4:$M$554,4,FALSE)</f>
        <v>Gabino Morin</v>
      </c>
      <c r="F51" s="112" t="str">
        <f>VLOOKUP('Especializaciones NETZUN'!$D51,'B.D. (Ocultar)'!$B$4:$M$554,6,FALSE)</f>
        <v>Recursos humanos</v>
      </c>
      <c r="G51" s="112">
        <f>VLOOKUP('Especializaciones NETZUN'!$D51,'B.D. (Ocultar)'!$B$4:$M$554,11,FALSE)</f>
        <v>2022</v>
      </c>
      <c r="H51" s="112" t="str">
        <f>VLOOKUP('Especializaciones NETZUN'!$D51,'B.D. (Ocultar)'!$B$4:$M$554,9,FALSE)</f>
        <v>1h 19 min</v>
      </c>
      <c r="I51" s="113">
        <v>5.486111111111111E-2</v>
      </c>
      <c r="J51" s="112" t="str">
        <f>VLOOKUP('Especializaciones NETZUN'!$D51,'B.D. (Ocultar)'!$B$4:$M$554,12,FALSE)</f>
        <v>Intermedio</v>
      </c>
      <c r="K51" s="96">
        <f>SUM(I51:I53)</f>
        <v>0.20694444444444443</v>
      </c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23" ht="13.5" customHeight="1">
      <c r="A52" s="258"/>
      <c r="B52" s="263"/>
      <c r="C52" s="105">
        <v>2</v>
      </c>
      <c r="D52" s="47" t="s">
        <v>735</v>
      </c>
      <c r="E52" s="93" t="str">
        <f>VLOOKUP('Especializaciones NETZUN'!$D52,'B.D. (Ocultar)'!$B$4:$M$554,4,FALSE)</f>
        <v>Salvador Ortega</v>
      </c>
      <c r="F52" s="93" t="str">
        <f>VLOOKUP('Especializaciones NETZUN'!$D52,'B.D. (Ocultar)'!$B$4:$M$554,6,FALSE)</f>
        <v>Recursos humanos</v>
      </c>
      <c r="G52" s="93">
        <f>VLOOKUP('Especializaciones NETZUN'!$D52,'B.D. (Ocultar)'!$B$4:$M$554,11,FALSE)</f>
        <v>2021</v>
      </c>
      <c r="H52" s="94" t="str">
        <f>VLOOKUP('Especializaciones NETZUN'!$D52,'B.D. (Ocultar)'!$B$4:$M$554,9,FALSE)</f>
        <v>1hr 41mins</v>
      </c>
      <c r="I52" s="50">
        <v>7.013888888888889E-2</v>
      </c>
      <c r="J52" s="93" t="str">
        <f>VLOOKUP('Especializaciones NETZUN'!$D52,'B.D. (Ocultar)'!$B$4:$M$554,12,FALSE)</f>
        <v>Intermedio</v>
      </c>
      <c r="K52" s="85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23" ht="14.4">
      <c r="A53" s="258"/>
      <c r="B53" s="263"/>
      <c r="C53" s="105">
        <v>3</v>
      </c>
      <c r="D53" s="47" t="s">
        <v>1696</v>
      </c>
      <c r="E53" s="93" t="str">
        <f>VLOOKUP('Especializaciones NETZUN'!$D53,'B.D. (Ocultar)'!$B$4:$M$554,4,FALSE)</f>
        <v>Salvador Ortega</v>
      </c>
      <c r="F53" s="93" t="str">
        <f>VLOOKUP('Especializaciones NETZUN'!$D53,'B.D. (Ocultar)'!$B$4:$M$554,6,FALSE)</f>
        <v>Recursos humanos</v>
      </c>
      <c r="G53" s="93">
        <f>VLOOKUP('Especializaciones NETZUN'!$D53,'B.D. (Ocultar)'!$B$4:$M$554,11,FALSE)</f>
        <v>2021</v>
      </c>
      <c r="H53" s="94" t="str">
        <f>VLOOKUP('Especializaciones NETZUN'!$D53,'B.D. (Ocultar)'!$B$4:$M$554,9,FALSE)</f>
        <v>1hr 58mins</v>
      </c>
      <c r="I53" s="50">
        <v>8.1944444444444445E-2</v>
      </c>
      <c r="J53" s="93" t="str">
        <f>VLOOKUP('Especializaciones NETZUN'!$D53,'B.D. (Ocultar)'!$B$4:$M$554,12,FALSE)</f>
        <v>Intermedio</v>
      </c>
      <c r="K53" s="85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23" ht="14.4">
      <c r="A54" s="258"/>
      <c r="B54" s="263"/>
      <c r="C54" s="105">
        <v>4</v>
      </c>
      <c r="D54" s="120" t="s">
        <v>603</v>
      </c>
      <c r="E54" s="93" t="str">
        <f>VLOOKUP('Especializaciones NETZUN'!$D54,'B.D. (Ocultar)'!$B$4:$M$554,4,FALSE)</f>
        <v>Salvador Ortega</v>
      </c>
      <c r="F54" s="93" t="str">
        <f>VLOOKUP('Especializaciones NETZUN'!$D54,'B.D. (Ocultar)'!$B$4:$M$554,6,FALSE)</f>
        <v>Recursos humanos</v>
      </c>
      <c r="G54" s="93">
        <f>VLOOKUP('Especializaciones NETZUN'!$D54,'B.D. (Ocultar)'!$B$4:$M$554,11,FALSE)</f>
        <v>2021</v>
      </c>
      <c r="H54" s="94" t="str">
        <f>VLOOKUP('Especializaciones NETZUN'!$D54,'B.D. (Ocultar)'!$B$4:$M$554,9,FALSE)</f>
        <v>1hr 21mins</v>
      </c>
      <c r="I54" s="50">
        <v>5.6250000000000001E-2</v>
      </c>
      <c r="J54" s="93" t="str">
        <f>VLOOKUP('Especializaciones NETZUN'!$D54,'B.D. (Ocultar)'!$B$4:$M$554,12,FALSE)</f>
        <v>Avanzado</v>
      </c>
      <c r="K54" s="85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23" ht="28.8">
      <c r="A55" s="258"/>
      <c r="B55" s="263"/>
      <c r="C55" s="105">
        <v>5</v>
      </c>
      <c r="D55" s="47" t="s">
        <v>360</v>
      </c>
      <c r="E55" s="93" t="str">
        <f>VLOOKUP('Especializaciones NETZUN'!$D55,'B.D. (Ocultar)'!$B$4:$M$554,4,FALSE)</f>
        <v>Juan Francisco Gómez de la Torre</v>
      </c>
      <c r="F55" s="93" t="str">
        <f>VLOOKUP('Especializaciones NETZUN'!$D55,'B.D. (Ocultar)'!$B$4:$M$554,6,FALSE)</f>
        <v>Recursos humanos</v>
      </c>
      <c r="G55" s="93">
        <f>VLOOKUP('Especializaciones NETZUN'!$D55,'B.D. (Ocultar)'!$B$4:$M$554,11,FALSE)</f>
        <v>2022</v>
      </c>
      <c r="H55" s="94" t="str">
        <f>VLOOKUP('Especializaciones NETZUN'!$D55,'B.D. (Ocultar)'!$B$4:$M$554,9,FALSE)</f>
        <v>1hr 43min</v>
      </c>
      <c r="I55" s="50">
        <v>7.1527777777777773E-2</v>
      </c>
      <c r="J55" s="93" t="str">
        <f>VLOOKUP('Especializaciones NETZUN'!$D55,'B.D. (Ocultar)'!$B$4:$M$554,12,FALSE)</f>
        <v>Intermedio</v>
      </c>
      <c r="K55" s="85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23" ht="14.4">
      <c r="A56" s="259"/>
      <c r="B56" s="265"/>
      <c r="C56" s="100">
        <v>6</v>
      </c>
      <c r="D56" s="115" t="s">
        <v>1032</v>
      </c>
      <c r="E56" s="102" t="str">
        <f>VLOOKUP('Especializaciones NETZUN'!$D56,'B.D. (Ocultar)'!$B$4:$M$554,4,FALSE)</f>
        <v>Tomás Moreno</v>
      </c>
      <c r="F56" s="102" t="str">
        <f>VLOOKUP('Especializaciones NETZUN'!$D56,'B.D. (Ocultar)'!$B$4:$M$554,6,FALSE)</f>
        <v>Recursos humanos</v>
      </c>
      <c r="G56" s="102">
        <f>VLOOKUP('Especializaciones NETZUN'!$D56,'B.D. (Ocultar)'!$B$4:$M$554,11,FALSE)</f>
        <v>2020</v>
      </c>
      <c r="H56" s="103" t="str">
        <f>VLOOKUP('Especializaciones NETZUN'!$D56,'B.D. (Ocultar)'!$B$4:$M$554,9,FALSE)</f>
        <v>1h 09m</v>
      </c>
      <c r="I56" s="109">
        <v>4.791666666666667E-2</v>
      </c>
      <c r="J56" s="102" t="str">
        <f>VLOOKUP('Especializaciones NETZUN'!$D56,'B.D. (Ocultar)'!$B$4:$M$554,12,FALSE)</f>
        <v>Intermedio</v>
      </c>
      <c r="K56" s="85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</row>
    <row r="57" spans="1:23" ht="13.5" customHeight="1">
      <c r="A57" s="260">
        <v>8</v>
      </c>
      <c r="B57" s="254" t="s">
        <v>1697</v>
      </c>
      <c r="C57" s="105">
        <v>1</v>
      </c>
      <c r="D57" s="106" t="s">
        <v>1123</v>
      </c>
      <c r="E57" s="94" t="str">
        <f>VLOOKUP('Especializaciones NETZUN'!$D57,'B.D. (Ocultar)'!$B$4:$M$554,4,FALSE)</f>
        <v>Miguel Figueroa</v>
      </c>
      <c r="F57" s="94" t="str">
        <f>VLOOKUP('Especializaciones NETZUN'!$D57,'B.D. (Ocultar)'!$B$4:$M$554,6,FALSE)</f>
        <v>Desarrollo Personal</v>
      </c>
      <c r="G57" s="94">
        <f>VLOOKUP('Especializaciones NETZUN'!$D57,'B.D. (Ocultar)'!$B$4:$M$554,11,FALSE)</f>
        <v>2020</v>
      </c>
      <c r="H57" s="94" t="str">
        <f>VLOOKUP('Especializaciones NETZUN'!$D57,'B.D. (Ocultar)'!$B$4:$M$554,9,FALSE)</f>
        <v>2h</v>
      </c>
      <c r="I57" s="95">
        <v>8.3333333333333329E-2</v>
      </c>
      <c r="J57" s="94" t="str">
        <f>VLOOKUP('Especializaciones NETZUN'!$D57,'B.D. (Ocultar)'!$B$4:$M$554,12,FALSE)</f>
        <v>Básico - Intermedio</v>
      </c>
      <c r="K57" s="96">
        <f>SUM(I57:I67)</f>
        <v>0.58402777777777781</v>
      </c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</row>
    <row r="58" spans="1:23" ht="13.5" customHeight="1">
      <c r="A58" s="244"/>
      <c r="B58" s="255"/>
      <c r="C58" s="105">
        <v>2</v>
      </c>
      <c r="D58" s="47" t="s">
        <v>1698</v>
      </c>
      <c r="E58" s="93" t="str">
        <f>VLOOKUP('Especializaciones NETZUN'!$D58,'B.D. (Ocultar)'!$B$4:$M$554,4,FALSE)</f>
        <v>Sussy de los Rios</v>
      </c>
      <c r="F58" s="93" t="str">
        <f>VLOOKUP('Especializaciones NETZUN'!$D58,'B.D. (Ocultar)'!$B$4:$M$554,6,FALSE)</f>
        <v>Desarrollo Personal</v>
      </c>
      <c r="G58" s="93">
        <f>VLOOKUP('Especializaciones NETZUN'!$D58,'B.D. (Ocultar)'!$B$4:$M$554,11,FALSE)</f>
        <v>2020</v>
      </c>
      <c r="H58" s="94" t="str">
        <f>VLOOKUP('Especializaciones NETZUN'!$D58,'B.D. (Ocultar)'!$B$4:$M$554,9,FALSE)</f>
        <v>46m</v>
      </c>
      <c r="I58" s="50">
        <v>3.1944444444444442E-2</v>
      </c>
      <c r="J58" s="93" t="str">
        <f>VLOOKUP('Especializaciones NETZUN'!$D58,'B.D. (Ocultar)'!$B$4:$M$554,12,FALSE)</f>
        <v>Intermedio</v>
      </c>
      <c r="K58" s="85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</row>
    <row r="59" spans="1:23" ht="13.5" customHeight="1">
      <c r="A59" s="244"/>
      <c r="B59" s="255"/>
      <c r="C59" s="105">
        <v>3</v>
      </c>
      <c r="D59" s="47" t="s">
        <v>1699</v>
      </c>
      <c r="E59" s="93" t="str">
        <f>VLOOKUP('Especializaciones NETZUN'!$D59,'B.D. (Ocultar)'!$B$4:$M$554,4,FALSE)</f>
        <v>Rony Durand</v>
      </c>
      <c r="F59" s="93" t="str">
        <f>VLOOKUP('Especializaciones NETZUN'!$D59,'B.D. (Ocultar)'!$B$4:$M$554,6,FALSE)</f>
        <v>Desarrollo Personal</v>
      </c>
      <c r="G59" s="93">
        <f>VLOOKUP('Especializaciones NETZUN'!$D59,'B.D. (Ocultar)'!$B$4:$M$554,11,FALSE)</f>
        <v>2020</v>
      </c>
      <c r="H59" s="94" t="str">
        <f>VLOOKUP('Especializaciones NETZUN'!$D59,'B.D. (Ocultar)'!$B$4:$M$554,9,FALSE)</f>
        <v>30m</v>
      </c>
      <c r="I59" s="50">
        <v>2.0833333333333332E-2</v>
      </c>
      <c r="J59" s="93" t="str">
        <f>VLOOKUP('Especializaciones NETZUN'!$D59,'B.D. (Ocultar)'!$B$4:$M$554,12,FALSE)</f>
        <v>Básico</v>
      </c>
      <c r="K59" s="85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</row>
    <row r="60" spans="1:23" ht="13.5" customHeight="1">
      <c r="A60" s="244"/>
      <c r="B60" s="255"/>
      <c r="C60" s="105">
        <v>4</v>
      </c>
      <c r="D60" s="47" t="s">
        <v>766</v>
      </c>
      <c r="E60" s="93" t="str">
        <f>VLOOKUP('Especializaciones NETZUN'!$D60,'B.D. (Ocultar)'!$B$4:$M$554,4,FALSE)</f>
        <v>Alejandro López</v>
      </c>
      <c r="F60" s="93" t="str">
        <f>VLOOKUP('Especializaciones NETZUN'!$D60,'B.D. (Ocultar)'!$B$4:$M$554,6,FALSE)</f>
        <v>Recursos humanos</v>
      </c>
      <c r="G60" s="93">
        <f>VLOOKUP('Especializaciones NETZUN'!$D60,'B.D. (Ocultar)'!$B$4:$M$554,11,FALSE)</f>
        <v>2021</v>
      </c>
      <c r="H60" s="94" t="str">
        <f>VLOOKUP('Especializaciones NETZUN'!$D60,'B.D. (Ocultar)'!$B$4:$M$554,9,FALSE)</f>
        <v>1hr 59mins</v>
      </c>
      <c r="I60" s="50">
        <v>8.2638888888888887E-2</v>
      </c>
      <c r="J60" s="93" t="str">
        <f>VLOOKUP('Especializaciones NETZUN'!$D60,'B.D. (Ocultar)'!$B$4:$M$554,12,FALSE)</f>
        <v>Intermedio</v>
      </c>
      <c r="K60" s="85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</row>
    <row r="61" spans="1:23" ht="13.5" customHeight="1">
      <c r="A61" s="244"/>
      <c r="B61" s="255"/>
      <c r="C61" s="105">
        <v>5</v>
      </c>
      <c r="D61" s="47" t="s">
        <v>818</v>
      </c>
      <c r="E61" s="93" t="str">
        <f>VLOOKUP('Especializaciones NETZUN'!$D61,'B.D. (Ocultar)'!$B$4:$M$554,4,FALSE)</f>
        <v>Jahir López</v>
      </c>
      <c r="F61" s="93" t="str">
        <f>VLOOKUP('Especializaciones NETZUN'!$D61,'B.D. (Ocultar)'!$B$4:$M$554,6,FALSE)</f>
        <v>Desarrollo Personal</v>
      </c>
      <c r="G61" s="93">
        <f>VLOOKUP('Especializaciones NETZUN'!$D61,'B.D. (Ocultar)'!$B$4:$M$554,11,FALSE)</f>
        <v>2021</v>
      </c>
      <c r="H61" s="94" t="str">
        <f>VLOOKUP('Especializaciones NETZUN'!$D61,'B.D. (Ocultar)'!$B$4:$M$554,9,FALSE)</f>
        <v>1hr 27mins</v>
      </c>
      <c r="I61" s="50">
        <v>6.0416666666666667E-2</v>
      </c>
      <c r="J61" s="93" t="str">
        <f>VLOOKUP('Especializaciones NETZUN'!$D61,'B.D. (Ocultar)'!$B$4:$M$554,12,FALSE)</f>
        <v>Intermedio</v>
      </c>
      <c r="K61" s="85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</row>
    <row r="62" spans="1:23" ht="13.5" customHeight="1">
      <c r="A62" s="244"/>
      <c r="B62" s="255"/>
      <c r="C62" s="105">
        <v>6</v>
      </c>
      <c r="D62" s="47" t="s">
        <v>540</v>
      </c>
      <c r="E62" s="93" t="str">
        <f>VLOOKUP('Especializaciones NETZUN'!$D62,'B.D. (Ocultar)'!$B$4:$M$554,4,FALSE)</f>
        <v>Diego Andrade</v>
      </c>
      <c r="F62" s="93" t="str">
        <f>VLOOKUP('Especializaciones NETZUN'!$D62,'B.D. (Ocultar)'!$B$4:$M$554,6,FALSE)</f>
        <v>Desarrollo Personal</v>
      </c>
      <c r="G62" s="93">
        <f>VLOOKUP('Especializaciones NETZUN'!$D62,'B.D. (Ocultar)'!$B$4:$M$554,11,FALSE)</f>
        <v>2022</v>
      </c>
      <c r="H62" s="94" t="str">
        <f>VLOOKUP('Especializaciones NETZUN'!$D62,'B.D. (Ocultar)'!$B$4:$M$554,9,FALSE)</f>
        <v>1hr 22mins</v>
      </c>
      <c r="I62" s="50">
        <v>5.6944444444444443E-2</v>
      </c>
      <c r="J62" s="93" t="str">
        <f>VLOOKUP('Especializaciones NETZUN'!$D62,'B.D. (Ocultar)'!$B$4:$M$554,12,FALSE)</f>
        <v>Intermedio</v>
      </c>
      <c r="K62" s="85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</row>
    <row r="63" spans="1:23" ht="13.5" customHeight="1">
      <c r="A63" s="244"/>
      <c r="B63" s="255"/>
      <c r="C63" s="105">
        <v>7</v>
      </c>
      <c r="D63" s="47" t="s">
        <v>1700</v>
      </c>
      <c r="E63" s="93" t="str">
        <f>VLOOKUP('Especializaciones NETZUN'!$D63,'B.D. (Ocultar)'!$B$4:$M$554,4,FALSE)</f>
        <v>Carmín Briceño</v>
      </c>
      <c r="F63" s="93" t="str">
        <f>VLOOKUP('Especializaciones NETZUN'!$D63,'B.D. (Ocultar)'!$B$4:$M$554,6,FALSE)</f>
        <v>Desarrollo Personal</v>
      </c>
      <c r="G63" s="93">
        <f>VLOOKUP('Especializaciones NETZUN'!$D63,'B.D. (Ocultar)'!$B$4:$M$554,11,FALSE)</f>
        <v>2021</v>
      </c>
      <c r="H63" s="94" t="str">
        <f>VLOOKUP('Especializaciones NETZUN'!$D63,'B.D. (Ocultar)'!$B$4:$M$554,9,FALSE)</f>
        <v>1hr 14mins</v>
      </c>
      <c r="I63" s="50">
        <v>5.1388888888888887E-2</v>
      </c>
      <c r="J63" s="93" t="str">
        <f>VLOOKUP('Especializaciones NETZUN'!$D63,'B.D. (Ocultar)'!$B$4:$M$554,12,FALSE)</f>
        <v>Intermedio</v>
      </c>
      <c r="K63" s="85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</row>
    <row r="64" spans="1:23" ht="13.5" customHeight="1">
      <c r="A64" s="244"/>
      <c r="B64" s="255"/>
      <c r="C64" s="105">
        <v>8</v>
      </c>
      <c r="D64" s="116" t="s">
        <v>534</v>
      </c>
      <c r="E64" s="93" t="str">
        <f>VLOOKUP('Especializaciones NETZUN'!$D64,'B.D. (Ocultar)'!$B$4:$M$554,4,FALSE)</f>
        <v>Mayra Casas</v>
      </c>
      <c r="F64" s="93" t="str">
        <f>VLOOKUP('Especializaciones NETZUN'!$D64,'B.D. (Ocultar)'!$B$4:$M$554,6,FALSE)</f>
        <v>Desarrollo Personal</v>
      </c>
      <c r="G64" s="93">
        <f>VLOOKUP('Especializaciones NETZUN'!$D64,'B.D. (Ocultar)'!$B$4:$M$554,11,FALSE)</f>
        <v>2022</v>
      </c>
      <c r="H64" s="94" t="str">
        <f>VLOOKUP('Especializaciones NETZUN'!$D64,'B.D. (Ocultar)'!$B$4:$M$554,9,FALSE)</f>
        <v>1hr 12mins</v>
      </c>
      <c r="I64" s="50">
        <v>0.05</v>
      </c>
      <c r="J64" s="93" t="str">
        <f>VLOOKUP('Especializaciones NETZUN'!$D64,'B.D. (Ocultar)'!$B$4:$M$554,12,FALSE)</f>
        <v>Intermedio</v>
      </c>
      <c r="K64" s="85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 ht="13.5" customHeight="1">
      <c r="A65" s="244"/>
      <c r="B65" s="255"/>
      <c r="C65" s="105">
        <v>9</v>
      </c>
      <c r="D65" s="116" t="s">
        <v>659</v>
      </c>
      <c r="E65" s="93" t="str">
        <f>VLOOKUP('Especializaciones NETZUN'!$D65,'B.D. (Ocultar)'!$B$4:$M$554,4,FALSE)</f>
        <v>Gabriel Rodríguez</v>
      </c>
      <c r="F65" s="93" t="str">
        <f>VLOOKUP('Especializaciones NETZUN'!$D65,'B.D. (Ocultar)'!$B$4:$M$554,6,FALSE)</f>
        <v>Desarrollo Personal</v>
      </c>
      <c r="G65" s="93">
        <f>VLOOKUP('Especializaciones NETZUN'!$D65,'B.D. (Ocultar)'!$B$4:$M$554,11,FALSE)</f>
        <v>2021</v>
      </c>
      <c r="H65" s="94" t="str">
        <f>VLOOKUP('Especializaciones NETZUN'!$D65,'B.D. (Ocultar)'!$B$4:$M$554,9,FALSE)</f>
        <v>1hr 26mins</v>
      </c>
      <c r="I65" s="50">
        <v>5.9722222222222225E-2</v>
      </c>
      <c r="J65" s="93" t="str">
        <f>VLOOKUP('Especializaciones NETZUN'!$D65,'B.D. (Ocultar)'!$B$4:$M$554,12,FALSE)</f>
        <v>Intermedio</v>
      </c>
      <c r="K65" s="85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 ht="13.5" customHeight="1">
      <c r="A66" s="244"/>
      <c r="B66" s="255"/>
      <c r="C66" s="105">
        <v>10</v>
      </c>
      <c r="D66" s="116" t="s">
        <v>601</v>
      </c>
      <c r="E66" s="93" t="str">
        <f>VLOOKUP('Especializaciones NETZUN'!$D66,'B.D. (Ocultar)'!$B$4:$M$554,4,FALSE)</f>
        <v>Gabriel Rodríguez</v>
      </c>
      <c r="F66" s="93" t="str">
        <f>VLOOKUP('Especializaciones NETZUN'!$D66,'B.D. (Ocultar)'!$B$4:$M$554,6,FALSE)</f>
        <v>Desarrollo Personal</v>
      </c>
      <c r="G66" s="93">
        <f>VLOOKUP('Especializaciones NETZUN'!$D66,'B.D. (Ocultar)'!$B$4:$M$554,11,FALSE)</f>
        <v>2021</v>
      </c>
      <c r="H66" s="94" t="str">
        <f>VLOOKUP('Especializaciones NETZUN'!$D66,'B.D. (Ocultar)'!$B$4:$M$554,9,FALSE)</f>
        <v>1hr 14mins</v>
      </c>
      <c r="I66" s="50">
        <v>5.1388888888888887E-2</v>
      </c>
      <c r="J66" s="93" t="str">
        <f>VLOOKUP('Especializaciones NETZUN'!$D66,'B.D. (Ocultar)'!$B$4:$M$554,12,FALSE)</f>
        <v>Intermedio</v>
      </c>
      <c r="K66" s="85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 ht="13.5" customHeight="1">
      <c r="A67" s="245"/>
      <c r="B67" s="256"/>
      <c r="C67" s="117">
        <v>11</v>
      </c>
      <c r="D67" s="115" t="s">
        <v>1153</v>
      </c>
      <c r="E67" s="107" t="str">
        <f>VLOOKUP('Especializaciones NETZUN'!$D67,'B.D. (Ocultar)'!$B$4:$M$554,4,FALSE)</f>
        <v>Javier Benitez</v>
      </c>
      <c r="F67" s="107" t="str">
        <f>VLOOKUP('Especializaciones NETZUN'!$D67,'B.D. (Ocultar)'!$B$4:$M$554,6,FALSE)</f>
        <v>Desarrollo Personal</v>
      </c>
      <c r="G67" s="107">
        <f>VLOOKUP('Especializaciones NETZUN'!$D67,'B.D. (Ocultar)'!$B$4:$M$554,11,FALSE)</f>
        <v>2020</v>
      </c>
      <c r="H67" s="108" t="str">
        <f>VLOOKUP('Especializaciones NETZUN'!$D67,'B.D. (Ocultar)'!$B$4:$M$554,9,FALSE)</f>
        <v>51m</v>
      </c>
      <c r="I67" s="109">
        <v>3.5416666666666666E-2</v>
      </c>
      <c r="J67" s="107" t="str">
        <f>VLOOKUP('Especializaciones NETZUN'!$D67,'B.D. (Ocultar)'!$B$4:$M$554,12,FALSE)</f>
        <v>Intermedio</v>
      </c>
      <c r="K67" s="85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 ht="13.5" customHeight="1">
      <c r="A68" s="246">
        <v>9</v>
      </c>
      <c r="B68" s="261" t="s">
        <v>1701</v>
      </c>
      <c r="C68" s="110">
        <v>1</v>
      </c>
      <c r="D68" s="111" t="s">
        <v>628</v>
      </c>
      <c r="E68" s="112" t="str">
        <f>VLOOKUP('Especializaciones NETZUN'!$D68,'B.D. (Ocultar)'!$B$4:$M$554,4,FALSE)</f>
        <v>Daniel Iriarte</v>
      </c>
      <c r="F68" s="112" t="str">
        <f>VLOOKUP('Especializaciones NETZUN'!$D68,'B.D. (Ocultar)'!$B$4:$M$554,6,FALSE)</f>
        <v>Negocios</v>
      </c>
      <c r="G68" s="112">
        <f>VLOOKUP('Especializaciones NETZUN'!$D68,'B.D. (Ocultar)'!$B$4:$M$554,11,FALSE)</f>
        <v>2021</v>
      </c>
      <c r="H68" s="112" t="str">
        <f>VLOOKUP('Especializaciones NETZUN'!$D68,'B.D. (Ocultar)'!$B$4:$M$554,9,FALSE)</f>
        <v>2hr 21mins</v>
      </c>
      <c r="I68" s="113">
        <v>9.7916666666666666E-2</v>
      </c>
      <c r="J68" s="112" t="str">
        <f>VLOOKUP('Especializaciones NETZUN'!$D68,'B.D. (Ocultar)'!$B$4:$M$554,12,FALSE)</f>
        <v>Básico - Intermedio</v>
      </c>
      <c r="K68" s="96">
        <f>SUM(I68:I71)</f>
        <v>0.34722222222222221</v>
      </c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</row>
    <row r="69" spans="1:23" ht="13.5" customHeight="1">
      <c r="A69" s="244"/>
      <c r="B69" s="255"/>
      <c r="C69" s="105">
        <v>2</v>
      </c>
      <c r="D69" s="47" t="s">
        <v>569</v>
      </c>
      <c r="E69" s="93" t="str">
        <f>VLOOKUP('Especializaciones NETZUN'!$D69,'B.D. (Ocultar)'!$B$4:$M$554,4,FALSE)</f>
        <v>Daniel Iriarte</v>
      </c>
      <c r="F69" s="93" t="str">
        <f>VLOOKUP('Especializaciones NETZUN'!$D69,'B.D. (Ocultar)'!$B$4:$M$554,6,FALSE)</f>
        <v>Negocios</v>
      </c>
      <c r="G69" s="93">
        <f>VLOOKUP('Especializaciones NETZUN'!$D69,'B.D. (Ocultar)'!$B$4:$M$554,11,FALSE)</f>
        <v>2021</v>
      </c>
      <c r="H69" s="94" t="str">
        <f>VLOOKUP('Especializaciones NETZUN'!$D69,'B.D. (Ocultar)'!$B$4:$M$554,9,FALSE)</f>
        <v>2hr 11mins</v>
      </c>
      <c r="I69" s="50">
        <v>9.0972222222222218E-2</v>
      </c>
      <c r="J69" s="93" t="str">
        <f>VLOOKUP('Especializaciones NETZUN'!$D69,'B.D. (Ocultar)'!$B$4:$M$554,12,FALSE)</f>
        <v>Básico - Intermedio</v>
      </c>
      <c r="K69" s="85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</row>
    <row r="70" spans="1:23" ht="13.5" customHeight="1">
      <c r="A70" s="244"/>
      <c r="B70" s="255"/>
      <c r="C70" s="105">
        <v>3</v>
      </c>
      <c r="D70" s="47" t="s">
        <v>623</v>
      </c>
      <c r="E70" s="93" t="str">
        <f>VLOOKUP('Especializaciones NETZUN'!$D70,'B.D. (Ocultar)'!$B$4:$M$554,4,FALSE)</f>
        <v>Daniel Iriarte</v>
      </c>
      <c r="F70" s="93" t="str">
        <f>VLOOKUP('Especializaciones NETZUN'!$D70,'B.D. (Ocultar)'!$B$4:$M$554,6,FALSE)</f>
        <v>Negocios</v>
      </c>
      <c r="G70" s="93">
        <f>VLOOKUP('Especializaciones NETZUN'!$D70,'B.D. (Ocultar)'!$B$4:$M$554,11,FALSE)</f>
        <v>2021</v>
      </c>
      <c r="H70" s="94" t="str">
        <f>VLOOKUP('Especializaciones NETZUN'!$D70,'B.D. (Ocultar)'!$B$4:$M$554,9,FALSE)</f>
        <v>2hr 6mins</v>
      </c>
      <c r="I70" s="50">
        <v>8.7499999999999994E-2</v>
      </c>
      <c r="J70" s="93" t="str">
        <f>VLOOKUP('Especializaciones NETZUN'!$D70,'B.D. (Ocultar)'!$B$4:$M$554,12,FALSE)</f>
        <v>Básico - Intermedio</v>
      </c>
      <c r="K70" s="85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</row>
    <row r="71" spans="1:23" ht="13.5" customHeight="1">
      <c r="A71" s="245"/>
      <c r="B71" s="256"/>
      <c r="C71" s="100">
        <v>4</v>
      </c>
      <c r="D71" s="115" t="s">
        <v>531</v>
      </c>
      <c r="E71" s="102" t="str">
        <f>VLOOKUP('Especializaciones NETZUN'!$D71,'B.D. (Ocultar)'!$B$4:$M$554,4,FALSE)</f>
        <v>Daniel Iriarte</v>
      </c>
      <c r="F71" s="102" t="str">
        <f>VLOOKUP('Especializaciones NETZUN'!$D71,'B.D. (Ocultar)'!$B$4:$M$554,6,FALSE)</f>
        <v>Negocios</v>
      </c>
      <c r="G71" s="102">
        <f>VLOOKUP('Especializaciones NETZUN'!$D71,'B.D. (Ocultar)'!$B$4:$M$554,11,FALSE)</f>
        <v>2021</v>
      </c>
      <c r="H71" s="103" t="str">
        <f>VLOOKUP('Especializaciones NETZUN'!$D71,'B.D. (Ocultar)'!$B$4:$M$554,9,FALSE)</f>
        <v>1hr 42mins</v>
      </c>
      <c r="I71" s="109">
        <v>7.0833333333333331E-2</v>
      </c>
      <c r="J71" s="102" t="str">
        <f>VLOOKUP('Especializaciones NETZUN'!$D71,'B.D. (Ocultar)'!$B$4:$M$554,12,FALSE)</f>
        <v>Básico - Intermedio</v>
      </c>
      <c r="K71" s="85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</row>
    <row r="72" spans="1:23" ht="13.5" customHeight="1">
      <c r="A72" s="246">
        <v>10</v>
      </c>
      <c r="B72" s="254" t="s">
        <v>1702</v>
      </c>
      <c r="C72" s="121">
        <v>1</v>
      </c>
      <c r="D72" s="122" t="s">
        <v>1703</v>
      </c>
      <c r="E72" s="94" t="str">
        <f>VLOOKUP('Especializaciones NETZUN'!$D72,'B.D. (Ocultar)'!$B$4:$M$554,4,FALSE)</f>
        <v>Fanny Lozano</v>
      </c>
      <c r="F72" s="94" t="str">
        <f>VLOOKUP('Especializaciones NETZUN'!$D72,'B.D. (Ocultar)'!$B$4:$M$554,6,FALSE)</f>
        <v>Negocios</v>
      </c>
      <c r="G72" s="94">
        <f>VLOOKUP('Especializaciones NETZUN'!$D72,'B.D. (Ocultar)'!$B$4:$M$554,11,FALSE)</f>
        <v>2021</v>
      </c>
      <c r="H72" s="94" t="str">
        <f>VLOOKUP('Especializaciones NETZUN'!$D72,'B.D. (Ocultar)'!$B$4:$M$554,9,FALSE)</f>
        <v>1hr 9mins</v>
      </c>
      <c r="I72" s="123">
        <v>4.791666666666667E-2</v>
      </c>
      <c r="J72" s="94" t="str">
        <f>VLOOKUP('Especializaciones NETZUN'!$D72,'B.D. (Ocultar)'!$B$4:$M$554,12,FALSE)</f>
        <v>Intermedio</v>
      </c>
      <c r="K72" s="96">
        <f>SUM(I72:I82)</f>
        <v>0.99930555555555567</v>
      </c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</row>
    <row r="73" spans="1:23" ht="13.5" customHeight="1">
      <c r="A73" s="244"/>
      <c r="B73" s="255"/>
      <c r="C73" s="124">
        <v>2</v>
      </c>
      <c r="D73" s="125" t="s">
        <v>618</v>
      </c>
      <c r="E73" s="93" t="str">
        <f>VLOOKUP('Especializaciones NETZUN'!$D73,'B.D. (Ocultar)'!$B$4:$M$554,4,FALSE)</f>
        <v>José Alberto López</v>
      </c>
      <c r="F73" s="93" t="str">
        <f>VLOOKUP('Especializaciones NETZUN'!$D73,'B.D. (Ocultar)'!$B$4:$M$554,6,FALSE)</f>
        <v>Marketing</v>
      </c>
      <c r="G73" s="93">
        <f>VLOOKUP('Especializaciones NETZUN'!$D73,'B.D. (Ocultar)'!$B$4:$M$554,11,FALSE)</f>
        <v>2021</v>
      </c>
      <c r="H73" s="94" t="str">
        <f>VLOOKUP('Especializaciones NETZUN'!$D73,'B.D. (Ocultar)'!$B$4:$M$554,9,FALSE)</f>
        <v>1hr 35mins</v>
      </c>
      <c r="I73" s="126">
        <v>6.5972222222222224E-2</v>
      </c>
      <c r="J73" s="93" t="str">
        <f>VLOOKUP('Especializaciones NETZUN'!$D73,'B.D. (Ocultar)'!$B$4:$M$554,12,FALSE)</f>
        <v>Intermedio</v>
      </c>
      <c r="K73" s="85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</row>
    <row r="74" spans="1:23" ht="13.5" customHeight="1">
      <c r="A74" s="244"/>
      <c r="B74" s="255"/>
      <c r="C74" s="124">
        <v>3</v>
      </c>
      <c r="D74" s="125" t="s">
        <v>1704</v>
      </c>
      <c r="E74" s="93" t="str">
        <f>VLOOKUP('Especializaciones NETZUN'!$D74,'B.D. (Ocultar)'!$B$4:$M$554,4,FALSE)</f>
        <v>Sebastián Moglia</v>
      </c>
      <c r="F74" s="93" t="str">
        <f>VLOOKUP('Especializaciones NETZUN'!$D74,'B.D. (Ocultar)'!$B$4:$M$554,6,FALSE)</f>
        <v>Negocios</v>
      </c>
      <c r="G74" s="93">
        <f>VLOOKUP('Especializaciones NETZUN'!$D74,'B.D. (Ocultar)'!$B$4:$M$554,11,FALSE)</f>
        <v>2021</v>
      </c>
      <c r="H74" s="94" t="str">
        <f>VLOOKUP('Especializaciones NETZUN'!$D74,'B.D. (Ocultar)'!$B$4:$M$554,9,FALSE)</f>
        <v>1hr 18mins</v>
      </c>
      <c r="I74" s="126">
        <v>5.4166666666666669E-2</v>
      </c>
      <c r="J74" s="93" t="str">
        <f>VLOOKUP('Especializaciones NETZUN'!$D74,'B.D. (Ocultar)'!$B$4:$M$554,12,FALSE)</f>
        <v>Básico - Intermedio</v>
      </c>
      <c r="K74" s="85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</row>
    <row r="75" spans="1:23" ht="13.5" customHeight="1">
      <c r="A75" s="244"/>
      <c r="B75" s="255"/>
      <c r="C75" s="124">
        <v>4</v>
      </c>
      <c r="D75" s="125" t="s">
        <v>537</v>
      </c>
      <c r="E75" s="93" t="str">
        <f>VLOOKUP('Especializaciones NETZUN'!$D75,'B.D. (Ocultar)'!$B$4:$M$554,4,FALSE)</f>
        <v>Vanessa Chávez</v>
      </c>
      <c r="F75" s="93" t="str">
        <f>VLOOKUP('Especializaciones NETZUN'!$D75,'B.D. (Ocultar)'!$B$4:$M$554,6,FALSE)</f>
        <v>Negocios</v>
      </c>
      <c r="G75" s="93">
        <f>VLOOKUP('Especializaciones NETZUN'!$D75,'B.D. (Ocultar)'!$B$4:$M$554,11,FALSE)</f>
        <v>2022</v>
      </c>
      <c r="H75" s="94" t="str">
        <f>VLOOKUP('Especializaciones NETZUN'!$D75,'B.D. (Ocultar)'!$B$4:$M$554,9,FALSE)</f>
        <v>2hr 15mins</v>
      </c>
      <c r="I75" s="126">
        <v>9.375E-2</v>
      </c>
      <c r="J75" s="93" t="str">
        <f>VLOOKUP('Especializaciones NETZUN'!$D75,'B.D. (Ocultar)'!$B$4:$M$554,12,FALSE)</f>
        <v>Intermedio</v>
      </c>
      <c r="K75" s="85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</row>
    <row r="76" spans="1:23" ht="13.5" customHeight="1">
      <c r="A76" s="244"/>
      <c r="B76" s="255"/>
      <c r="C76" s="124">
        <v>5</v>
      </c>
      <c r="D76" s="125" t="s">
        <v>671</v>
      </c>
      <c r="E76" s="93" t="str">
        <f>VLOOKUP('Especializaciones NETZUN'!$D76,'B.D. (Ocultar)'!$B$4:$M$554,4,FALSE)</f>
        <v>Beatriz Calzada</v>
      </c>
      <c r="F76" s="93" t="str">
        <f>VLOOKUP('Especializaciones NETZUN'!$D76,'B.D. (Ocultar)'!$B$4:$M$554,6,FALSE)</f>
        <v>Marketing</v>
      </c>
      <c r="G76" s="93">
        <f>VLOOKUP('Especializaciones NETZUN'!$D76,'B.D. (Ocultar)'!$B$4:$M$554,11,FALSE)</f>
        <v>2021</v>
      </c>
      <c r="H76" s="94" t="str">
        <f>VLOOKUP('Especializaciones NETZUN'!$D76,'B.D. (Ocultar)'!$B$4:$M$554,9,FALSE)</f>
        <v>4hr 54mins</v>
      </c>
      <c r="I76" s="126">
        <v>0.20416666666666666</v>
      </c>
      <c r="J76" s="93" t="str">
        <f>VLOOKUP('Especializaciones NETZUN'!$D76,'B.D. (Ocultar)'!$B$4:$M$554,12,FALSE)</f>
        <v>Intermedio</v>
      </c>
      <c r="K76" s="85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 ht="13.5" customHeight="1">
      <c r="A77" s="244"/>
      <c r="B77" s="255"/>
      <c r="C77" s="124">
        <v>6</v>
      </c>
      <c r="D77" s="125" t="s">
        <v>808</v>
      </c>
      <c r="E77" s="93" t="str">
        <f>VLOOKUP('Especializaciones NETZUN'!$D77,'B.D. (Ocultar)'!$B$4:$M$554,4,FALSE)</f>
        <v>Pedro Tucto</v>
      </c>
      <c r="F77" s="93" t="str">
        <f>VLOOKUP('Especializaciones NETZUN'!$D77,'B.D. (Ocultar)'!$B$4:$M$554,6,FALSE)</f>
        <v>Marketing</v>
      </c>
      <c r="G77" s="93">
        <f>VLOOKUP('Especializaciones NETZUN'!$D77,'B.D. (Ocultar)'!$B$4:$M$554,11,FALSE)</f>
        <v>2021</v>
      </c>
      <c r="H77" s="94" t="str">
        <f>VLOOKUP('Especializaciones NETZUN'!$D77,'B.D. (Ocultar)'!$B$4:$M$554,9,FALSE)</f>
        <v>2hrs 16mins</v>
      </c>
      <c r="I77" s="126">
        <v>9.4444444444444442E-2</v>
      </c>
      <c r="J77" s="93" t="str">
        <f>VLOOKUP('Especializaciones NETZUN'!$D77,'B.D. (Ocultar)'!$B$4:$M$554,12,FALSE)</f>
        <v>Intermedio</v>
      </c>
      <c r="K77" s="85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</row>
    <row r="78" spans="1:23" ht="13.5" customHeight="1">
      <c r="A78" s="244"/>
      <c r="B78" s="255"/>
      <c r="C78" s="124">
        <v>7</v>
      </c>
      <c r="D78" s="125" t="s">
        <v>562</v>
      </c>
      <c r="E78" s="93" t="str">
        <f>VLOOKUP('Especializaciones NETZUN'!$D78,'B.D. (Ocultar)'!$B$4:$M$554,4,FALSE)</f>
        <v>Carlo Rodriguez</v>
      </c>
      <c r="F78" s="93" t="str">
        <f>VLOOKUP('Especializaciones NETZUN'!$D78,'B.D. (Ocultar)'!$B$4:$M$554,6,FALSE)</f>
        <v>Negocios</v>
      </c>
      <c r="G78" s="93">
        <f>VLOOKUP('Especializaciones NETZUN'!$D78,'B.D. (Ocultar)'!$B$4:$M$554,11,FALSE)</f>
        <v>2021</v>
      </c>
      <c r="H78" s="94" t="str">
        <f>VLOOKUP('Especializaciones NETZUN'!$D78,'B.D. (Ocultar)'!$B$4:$M$554,9,FALSE)</f>
        <v>1hr 11mins</v>
      </c>
      <c r="I78" s="126">
        <v>4.9305555555555554E-2</v>
      </c>
      <c r="J78" s="93" t="str">
        <f>VLOOKUP('Especializaciones NETZUN'!$D78,'B.D. (Ocultar)'!$B$4:$M$554,12,FALSE)</f>
        <v>Intermedio</v>
      </c>
      <c r="K78" s="85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</row>
    <row r="79" spans="1:23" ht="13.5" customHeight="1">
      <c r="A79" s="244"/>
      <c r="B79" s="255"/>
      <c r="C79" s="124">
        <v>8</v>
      </c>
      <c r="D79" s="125" t="s">
        <v>567</v>
      </c>
      <c r="E79" s="93" t="str">
        <f>VLOOKUP('Especializaciones NETZUN'!$D79,'B.D. (Ocultar)'!$B$4:$M$554,4,FALSE)</f>
        <v>Julio J. Lopez</v>
      </c>
      <c r="F79" s="93" t="str">
        <f>VLOOKUP('Especializaciones NETZUN'!$D79,'B.D. (Ocultar)'!$B$4:$M$554,6,FALSE)</f>
        <v>Negocios</v>
      </c>
      <c r="G79" s="93">
        <f>VLOOKUP('Especializaciones NETZUN'!$D79,'B.D. (Ocultar)'!$B$4:$M$554,11,FALSE)</f>
        <v>2021</v>
      </c>
      <c r="H79" s="94" t="str">
        <f>VLOOKUP('Especializaciones NETZUN'!$D79,'B.D. (Ocultar)'!$B$4:$M$554,9,FALSE)</f>
        <v>1hr 15mins</v>
      </c>
      <c r="I79" s="126">
        <v>5.2083333333333336E-2</v>
      </c>
      <c r="J79" s="93" t="str">
        <f>VLOOKUP('Especializaciones NETZUN'!$D79,'B.D. (Ocultar)'!$B$4:$M$554,12,FALSE)</f>
        <v>Básico - Intermedio</v>
      </c>
      <c r="K79" s="85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</row>
    <row r="80" spans="1:23" ht="13.5" customHeight="1">
      <c r="A80" s="244"/>
      <c r="B80" s="255"/>
      <c r="C80" s="124">
        <v>9</v>
      </c>
      <c r="D80" s="125" t="s">
        <v>580</v>
      </c>
      <c r="E80" s="93" t="str">
        <f>VLOOKUP('Especializaciones NETZUN'!$D80,'B.D. (Ocultar)'!$B$4:$M$554,4,FALSE)</f>
        <v>Phillipe Calmet</v>
      </c>
      <c r="F80" s="93" t="str">
        <f>VLOOKUP('Especializaciones NETZUN'!$D80,'B.D. (Ocultar)'!$B$4:$M$554,6,FALSE)</f>
        <v>Negocios</v>
      </c>
      <c r="G80" s="93">
        <f>VLOOKUP('Especializaciones NETZUN'!$D80,'B.D. (Ocultar)'!$B$4:$M$554,11,FALSE)</f>
        <v>2021</v>
      </c>
      <c r="H80" s="94" t="str">
        <f>VLOOKUP('Especializaciones NETZUN'!$D80,'B.D. (Ocultar)'!$B$4:$M$554,9,FALSE)</f>
        <v>2hr 46mins</v>
      </c>
      <c r="I80" s="126">
        <v>0.11527777777777778</v>
      </c>
      <c r="J80" s="93" t="str">
        <f>VLOOKUP('Especializaciones NETZUN'!$D80,'B.D. (Ocultar)'!$B$4:$M$554,12,FALSE)</f>
        <v>Intermedio</v>
      </c>
      <c r="K80" s="85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</row>
    <row r="81" spans="1:23" ht="13.5" customHeight="1">
      <c r="A81" s="244"/>
      <c r="B81" s="255"/>
      <c r="C81" s="124">
        <v>10</v>
      </c>
      <c r="D81" s="125" t="s">
        <v>586</v>
      </c>
      <c r="E81" s="93" t="str">
        <f>VLOOKUP('Especializaciones NETZUN'!$D81,'B.D. (Ocultar)'!$B$4:$M$554,4,FALSE)</f>
        <v>Marco Barreto</v>
      </c>
      <c r="F81" s="93" t="str">
        <f>VLOOKUP('Especializaciones NETZUN'!$D81,'B.D. (Ocultar)'!$B$4:$M$554,6,FALSE)</f>
        <v>Negocios</v>
      </c>
      <c r="G81" s="93">
        <f>VLOOKUP('Especializaciones NETZUN'!$D81,'B.D. (Ocultar)'!$B$4:$M$554,11,FALSE)</f>
        <v>2021</v>
      </c>
      <c r="H81" s="94" t="str">
        <f>VLOOKUP('Especializaciones NETZUN'!$D81,'B.D. (Ocultar)'!$B$4:$M$554,9,FALSE)</f>
        <v>4hr 35mins</v>
      </c>
      <c r="I81" s="126">
        <v>0.19097222222222221</v>
      </c>
      <c r="J81" s="93" t="str">
        <f>VLOOKUP('Especializaciones NETZUN'!$D81,'B.D. (Ocultar)'!$B$4:$M$554,12,FALSE)</f>
        <v>Intermedio</v>
      </c>
      <c r="K81" s="85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</row>
    <row r="82" spans="1:23" ht="13.5" customHeight="1">
      <c r="A82" s="245"/>
      <c r="B82" s="256"/>
      <c r="C82" s="127">
        <v>11</v>
      </c>
      <c r="D82" s="128" t="s">
        <v>811</v>
      </c>
      <c r="E82" s="107" t="str">
        <f>VLOOKUP('Especializaciones NETZUN'!$D82,'B.D. (Ocultar)'!$B$4:$M$554,4,FALSE)</f>
        <v>Erick Paulet</v>
      </c>
      <c r="F82" s="107" t="str">
        <f>VLOOKUP('Especializaciones NETZUN'!$D82,'B.D. (Ocultar)'!$B$4:$M$554,6,FALSE)</f>
        <v>Marketing</v>
      </c>
      <c r="G82" s="107">
        <f>VLOOKUP('Especializaciones NETZUN'!$D82,'B.D. (Ocultar)'!$B$4:$M$554,11,FALSE)</f>
        <v>2021</v>
      </c>
      <c r="H82" s="108" t="str">
        <f>VLOOKUP('Especializaciones NETZUN'!$D82,'B.D. (Ocultar)'!$B$4:$M$554,9,FALSE)</f>
        <v>45 mins</v>
      </c>
      <c r="I82" s="129">
        <v>3.125E-2</v>
      </c>
      <c r="J82" s="107" t="str">
        <f>VLOOKUP('Especializaciones NETZUN'!$D82,'B.D. (Ocultar)'!$B$4:$M$554,12,FALSE)</f>
        <v>Intermedio</v>
      </c>
      <c r="K82" s="85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 ht="13.5" customHeight="1">
      <c r="A83" s="243">
        <v>11</v>
      </c>
      <c r="B83" s="239" t="s">
        <v>1705</v>
      </c>
      <c r="C83" s="130">
        <v>1</v>
      </c>
      <c r="D83" s="131" t="s">
        <v>1100</v>
      </c>
      <c r="E83" s="112" t="str">
        <f>VLOOKUP('Especializaciones NETZUN'!$D83,'B.D. (Ocultar)'!$B$4:$M$554,4,FALSE)</f>
        <v>Ana Gabriela Granados</v>
      </c>
      <c r="F83" s="112" t="str">
        <f>VLOOKUP('Especializaciones NETZUN'!$D83,'B.D. (Ocultar)'!$B$4:$M$554,6,FALSE)</f>
        <v>Negocios</v>
      </c>
      <c r="G83" s="112">
        <f>VLOOKUP('Especializaciones NETZUN'!$D83,'B.D. (Ocultar)'!$B$4:$M$554,11,FALSE)</f>
        <v>2020</v>
      </c>
      <c r="H83" s="112" t="str">
        <f>VLOOKUP('Especializaciones NETZUN'!$D83,'B.D. (Ocultar)'!$B$4:$M$554,9,FALSE)</f>
        <v>1h 4m</v>
      </c>
      <c r="I83" s="132">
        <v>4.4444444444444446E-2</v>
      </c>
      <c r="J83" s="112" t="str">
        <f>VLOOKUP('Especializaciones NETZUN'!$D83,'B.D. (Ocultar)'!$B$4:$M$554,12,FALSE)</f>
        <v>Intermedio</v>
      </c>
      <c r="K83" s="96">
        <f>SUM(I83:I89)</f>
        <v>0.56458333333333333</v>
      </c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</row>
    <row r="84" spans="1:23" ht="13.5" customHeight="1">
      <c r="A84" s="244"/>
      <c r="B84" s="233"/>
      <c r="C84" s="133">
        <v>2</v>
      </c>
      <c r="D84" s="134" t="s">
        <v>389</v>
      </c>
      <c r="E84" s="93" t="str">
        <f>VLOOKUP('Especializaciones NETZUN'!$D84,'B.D. (Ocultar)'!$B$4:$M$554,4,FALSE)</f>
        <v>Amelia Hernández</v>
      </c>
      <c r="F84" s="93" t="str">
        <f>VLOOKUP('Especializaciones NETZUN'!$D84,'B.D. (Ocultar)'!$B$4:$M$554,6,FALSE)</f>
        <v>Negocios</v>
      </c>
      <c r="G84" s="93">
        <f>VLOOKUP('Especializaciones NETZUN'!$D84,'B.D. (Ocultar)'!$B$4:$M$554,11,FALSE)</f>
        <v>2022</v>
      </c>
      <c r="H84" s="94" t="str">
        <f>VLOOKUP('Especializaciones NETZUN'!$D84,'B.D. (Ocultar)'!$B$4:$M$554,9,FALSE)</f>
        <v>4hr 24min</v>
      </c>
      <c r="I84" s="135">
        <v>0.14652777777777778</v>
      </c>
      <c r="J84" s="93" t="str">
        <f>VLOOKUP('Especializaciones NETZUN'!$D84,'B.D. (Ocultar)'!$B$4:$M$554,12,FALSE)</f>
        <v>Intermedio</v>
      </c>
      <c r="K84" s="85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</row>
    <row r="85" spans="1:23" ht="13.5" customHeight="1">
      <c r="A85" s="244"/>
      <c r="B85" s="233"/>
      <c r="C85" s="133">
        <v>3</v>
      </c>
      <c r="D85" s="134" t="s">
        <v>950</v>
      </c>
      <c r="E85" s="93" t="str">
        <f>VLOOKUP('Especializaciones NETZUN'!$D85,'B.D. (Ocultar)'!$B$4:$M$554,4,FALSE)</f>
        <v>Ana Gabriela Granados</v>
      </c>
      <c r="F85" s="93" t="str">
        <f>VLOOKUP('Especializaciones NETZUN'!$D85,'B.D. (Ocultar)'!$B$4:$M$554,6,FALSE)</f>
        <v>Negocios</v>
      </c>
      <c r="G85" s="93">
        <f>VLOOKUP('Especializaciones NETZUN'!$D85,'B.D. (Ocultar)'!$B$4:$M$554,11,FALSE)</f>
        <v>2021</v>
      </c>
      <c r="H85" s="94" t="str">
        <f>VLOOKUP('Especializaciones NETZUN'!$D85,'B.D. (Ocultar)'!$B$4:$M$554,9,FALSE)</f>
        <v>1h 53m</v>
      </c>
      <c r="I85" s="135">
        <v>7.8472222222222221E-2</v>
      </c>
      <c r="J85" s="93" t="str">
        <f>VLOOKUP('Especializaciones NETZUN'!$D85,'B.D. (Ocultar)'!$B$4:$M$554,12,FALSE)</f>
        <v>Intermedio</v>
      </c>
      <c r="K85" s="85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</row>
    <row r="86" spans="1:23" ht="13.5" customHeight="1">
      <c r="A86" s="244"/>
      <c r="B86" s="233"/>
      <c r="C86" s="133">
        <v>4</v>
      </c>
      <c r="D86" s="134" t="s">
        <v>697</v>
      </c>
      <c r="E86" s="93" t="str">
        <f>VLOOKUP('Especializaciones NETZUN'!$D86,'B.D. (Ocultar)'!$B$4:$M$554,4,FALSE)</f>
        <v>Paulina Rangel</v>
      </c>
      <c r="F86" s="93" t="str">
        <f>VLOOKUP('Especializaciones NETZUN'!$D86,'B.D. (Ocultar)'!$B$4:$M$554,6,FALSE)</f>
        <v>Negocios</v>
      </c>
      <c r="G86" s="93">
        <f>VLOOKUP('Especializaciones NETZUN'!$D86,'B.D. (Ocultar)'!$B$4:$M$554,11,FALSE)</f>
        <v>2021</v>
      </c>
      <c r="H86" s="94" t="str">
        <f>VLOOKUP('Especializaciones NETZUN'!$D86,'B.D. (Ocultar)'!$B$4:$M$554,9,FALSE)</f>
        <v>1hr 35mins</v>
      </c>
      <c r="I86" s="135">
        <v>6.5972222222222224E-2</v>
      </c>
      <c r="J86" s="93" t="str">
        <f>VLOOKUP('Especializaciones NETZUN'!$D86,'B.D. (Ocultar)'!$B$4:$M$554,12,FALSE)</f>
        <v>Intermedio</v>
      </c>
      <c r="K86" s="85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</row>
    <row r="87" spans="1:23" ht="13.5" customHeight="1">
      <c r="A87" s="244"/>
      <c r="B87" s="233"/>
      <c r="C87" s="133">
        <v>5</v>
      </c>
      <c r="D87" s="134" t="s">
        <v>480</v>
      </c>
      <c r="E87" s="93" t="str">
        <f>VLOOKUP('Especializaciones NETZUN'!$D87,'B.D. (Ocultar)'!$B$4:$M$554,4,FALSE)</f>
        <v>Akira Bloise</v>
      </c>
      <c r="F87" s="93" t="str">
        <f>VLOOKUP('Especializaciones NETZUN'!$D87,'B.D. (Ocultar)'!$B$4:$M$554,6,FALSE)</f>
        <v>Negocios</v>
      </c>
      <c r="G87" s="93">
        <f>VLOOKUP('Especializaciones NETZUN'!$D87,'B.D. (Ocultar)'!$B$4:$M$554,11,FALSE)</f>
        <v>2022</v>
      </c>
      <c r="H87" s="94" t="str">
        <f>VLOOKUP('Especializaciones NETZUN'!$D87,'B.D. (Ocultar)'!$B$4:$M$554,9,FALSE)</f>
        <v>1hr 22mins</v>
      </c>
      <c r="I87" s="135">
        <v>5.6944444444444443E-2</v>
      </c>
      <c r="J87" s="93" t="str">
        <f>VLOOKUP('Especializaciones NETZUN'!$D87,'B.D. (Ocultar)'!$B$4:$M$554,12,FALSE)</f>
        <v>Intermedio</v>
      </c>
      <c r="K87" s="85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</row>
    <row r="88" spans="1:23" ht="13.5" customHeight="1">
      <c r="A88" s="244"/>
      <c r="B88" s="233"/>
      <c r="C88" s="133">
        <v>6</v>
      </c>
      <c r="D88" s="134" t="s">
        <v>1706</v>
      </c>
      <c r="E88" s="93" t="str">
        <f>VLOOKUP('Especializaciones NETZUN'!$D88,'B.D. (Ocultar)'!$B$4:$M$554,4,FALSE)</f>
        <v>Erick Masgo</v>
      </c>
      <c r="F88" s="93" t="str">
        <f>VLOOKUP('Especializaciones NETZUN'!$D88,'B.D. (Ocultar)'!$B$4:$M$554,6,FALSE)</f>
        <v>Negocios</v>
      </c>
      <c r="G88" s="93">
        <f>VLOOKUP('Especializaciones NETZUN'!$D88,'B.D. (Ocultar)'!$B$4:$M$554,11,FALSE)</f>
        <v>2021</v>
      </c>
      <c r="H88" s="94" t="str">
        <f>VLOOKUP('Especializaciones NETZUN'!$D88,'B.D. (Ocultar)'!$B$4:$M$554,9,FALSE)</f>
        <v>3hr 5mins</v>
      </c>
      <c r="I88" s="135">
        <v>0.12847222222222221</v>
      </c>
      <c r="J88" s="93" t="str">
        <f>VLOOKUP('Especializaciones NETZUN'!$D88,'B.D. (Ocultar)'!$B$4:$M$554,12,FALSE)</f>
        <v>Básico - Intermedio</v>
      </c>
      <c r="K88" s="85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</row>
    <row r="89" spans="1:23" ht="13.5" customHeight="1">
      <c r="A89" s="245"/>
      <c r="B89" s="240"/>
      <c r="C89" s="136">
        <v>7</v>
      </c>
      <c r="D89" s="137" t="s">
        <v>625</v>
      </c>
      <c r="E89" s="102" t="str">
        <f>VLOOKUP('Especializaciones NETZUN'!$D89,'B.D. (Ocultar)'!$B$4:$M$554,4,FALSE)</f>
        <v>Oscar Contreras</v>
      </c>
      <c r="F89" s="102" t="str">
        <f>VLOOKUP('Especializaciones NETZUN'!$D89,'B.D. (Ocultar)'!$B$4:$M$554,6,FALSE)</f>
        <v>Negocios</v>
      </c>
      <c r="G89" s="102">
        <f>VLOOKUP('Especializaciones NETZUN'!$D89,'B.D. (Ocultar)'!$B$4:$M$554,11,FALSE)</f>
        <v>2021</v>
      </c>
      <c r="H89" s="103" t="str">
        <f>VLOOKUP('Especializaciones NETZUN'!$D89,'B.D. (Ocultar)'!$B$4:$M$554,9,FALSE)</f>
        <v>1hr 3mins</v>
      </c>
      <c r="I89" s="138">
        <v>4.3749999999999997E-2</v>
      </c>
      <c r="J89" s="102" t="str">
        <f>VLOOKUP('Especializaciones NETZUN'!$D89,'B.D. (Ocultar)'!$B$4:$M$554,12,FALSE)</f>
        <v>Intermedio</v>
      </c>
      <c r="K89" s="85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 ht="13.5" customHeight="1">
      <c r="A90" s="243">
        <v>12</v>
      </c>
      <c r="B90" s="237" t="s">
        <v>1707</v>
      </c>
      <c r="C90" s="139">
        <v>1</v>
      </c>
      <c r="D90" s="140" t="s">
        <v>999</v>
      </c>
      <c r="E90" s="94" t="str">
        <f>VLOOKUP('Especializaciones NETZUN'!$D90,'B.D. (Ocultar)'!$B$4:$M$554,4,FALSE)</f>
        <v>Sergio Bazo</v>
      </c>
      <c r="F90" s="94" t="str">
        <f>VLOOKUP('Especializaciones NETZUN'!$D90,'B.D. (Ocultar)'!$B$4:$M$554,6,FALSE)</f>
        <v>Microsof Office</v>
      </c>
      <c r="G90" s="94">
        <f>VLOOKUP('Especializaciones NETZUN'!$D90,'B.D. (Ocultar)'!$B$4:$M$554,11,FALSE)</f>
        <v>2020</v>
      </c>
      <c r="H90" s="94" t="str">
        <f>VLOOKUP('Especializaciones NETZUN'!$D90,'B.D. (Ocultar)'!$B$4:$M$554,9,FALSE)</f>
        <v>4h</v>
      </c>
      <c r="I90" s="141">
        <v>0.16666666666666666</v>
      </c>
      <c r="J90" s="94" t="str">
        <f>VLOOKUP('Especializaciones NETZUN'!$D90,'B.D. (Ocultar)'!$B$4:$M$554,12,FALSE)</f>
        <v>Básico - Intermedio - Avanzado</v>
      </c>
      <c r="K90" s="96">
        <f>SUM(I90:I96)</f>
        <v>1.41875</v>
      </c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 ht="13.5" customHeight="1">
      <c r="A91" s="244"/>
      <c r="B91" s="233"/>
      <c r="C91" s="133">
        <v>2</v>
      </c>
      <c r="D91" s="134" t="s">
        <v>894</v>
      </c>
      <c r="E91" s="93" t="str">
        <f>VLOOKUP('Especializaciones NETZUN'!$D91,'B.D. (Ocultar)'!$B$4:$M$554,4,FALSE)</f>
        <v>Sergio Bazo</v>
      </c>
      <c r="F91" s="93" t="str">
        <f>VLOOKUP('Especializaciones NETZUN'!$D91,'B.D. (Ocultar)'!$B$4:$M$554,6,FALSE)</f>
        <v>Microsof Office</v>
      </c>
      <c r="G91" s="93">
        <f>VLOOKUP('Especializaciones NETZUN'!$D91,'B.D. (Ocultar)'!$B$4:$M$554,11,FALSE)</f>
        <v>2021</v>
      </c>
      <c r="H91" s="94" t="str">
        <f>VLOOKUP('Especializaciones NETZUN'!$D91,'B.D. (Ocultar)'!$B$4:$M$554,9,FALSE)</f>
        <v>4hrs 35min</v>
      </c>
      <c r="I91" s="135">
        <v>0.19097222222222221</v>
      </c>
      <c r="J91" s="93" t="str">
        <f>VLOOKUP('Especializaciones NETZUN'!$D91,'B.D. (Ocultar)'!$B$4:$M$554,12,FALSE)</f>
        <v>Básico - Intermedio - Avanzado</v>
      </c>
      <c r="K91" s="85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</row>
    <row r="92" spans="1:23" ht="13.5" customHeight="1">
      <c r="A92" s="244"/>
      <c r="B92" s="233"/>
      <c r="C92" s="133">
        <v>3</v>
      </c>
      <c r="D92" s="134" t="s">
        <v>1138</v>
      </c>
      <c r="E92" s="93" t="str">
        <f>VLOOKUP('Especializaciones NETZUN'!$D92,'B.D. (Ocultar)'!$B$4:$M$554,4,FALSE)</f>
        <v>Sergio Bazo</v>
      </c>
      <c r="F92" s="93" t="str">
        <f>VLOOKUP('Especializaciones NETZUN'!$D92,'B.D. (Ocultar)'!$B$4:$M$554,6,FALSE)</f>
        <v>Microsof Office</v>
      </c>
      <c r="G92" s="93">
        <f>VLOOKUP('Especializaciones NETZUN'!$D92,'B.D. (Ocultar)'!$B$4:$M$554,11,FALSE)</f>
        <v>2020</v>
      </c>
      <c r="H92" s="94" t="str">
        <f>VLOOKUP('Especializaciones NETZUN'!$D92,'B.D. (Ocultar)'!$B$4:$M$554,9,FALSE)</f>
        <v>5h 2m</v>
      </c>
      <c r="I92" s="135">
        <v>0.20972222222222223</v>
      </c>
      <c r="J92" s="93" t="str">
        <f>VLOOKUP('Especializaciones NETZUN'!$D92,'B.D. (Ocultar)'!$B$4:$M$554,12,FALSE)</f>
        <v>Básico</v>
      </c>
      <c r="K92" s="85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</row>
    <row r="93" spans="1:23" ht="13.5" customHeight="1">
      <c r="A93" s="244"/>
      <c r="B93" s="233"/>
      <c r="C93" s="133">
        <v>4</v>
      </c>
      <c r="D93" s="134" t="s">
        <v>1108</v>
      </c>
      <c r="E93" s="93" t="str">
        <f>VLOOKUP('Especializaciones NETZUN'!$D93,'B.D. (Ocultar)'!$B$4:$M$554,4,FALSE)</f>
        <v>Sergio Bazo</v>
      </c>
      <c r="F93" s="93" t="str">
        <f>VLOOKUP('Especializaciones NETZUN'!$D93,'B.D. (Ocultar)'!$B$4:$M$554,6,FALSE)</f>
        <v>Microsof Office</v>
      </c>
      <c r="G93" s="93">
        <f>VLOOKUP('Especializaciones NETZUN'!$D93,'B.D. (Ocultar)'!$B$4:$M$554,11,FALSE)</f>
        <v>2020</v>
      </c>
      <c r="H93" s="94" t="str">
        <f>VLOOKUP('Especializaciones NETZUN'!$D93,'B.D. (Ocultar)'!$B$4:$M$554,9,FALSE)</f>
        <v>8h</v>
      </c>
      <c r="I93" s="135">
        <v>0.33333333333333331</v>
      </c>
      <c r="J93" s="93" t="str">
        <f>VLOOKUP('Especializaciones NETZUN'!$D93,'B.D. (Ocultar)'!$B$4:$M$554,12,FALSE)</f>
        <v>Intermedio</v>
      </c>
      <c r="K93" s="85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</row>
    <row r="94" spans="1:23" ht="13.5" customHeight="1">
      <c r="A94" s="244"/>
      <c r="B94" s="233"/>
      <c r="C94" s="133">
        <v>5</v>
      </c>
      <c r="D94" s="134" t="s">
        <v>1103</v>
      </c>
      <c r="E94" s="93" t="str">
        <f>VLOOKUP('Especializaciones NETZUN'!$D94,'B.D. (Ocultar)'!$B$4:$M$554,4,FALSE)</f>
        <v>Sergio Bazo</v>
      </c>
      <c r="F94" s="93" t="str">
        <f>VLOOKUP('Especializaciones NETZUN'!$D94,'B.D. (Ocultar)'!$B$4:$M$554,6,FALSE)</f>
        <v>Microsof Office</v>
      </c>
      <c r="G94" s="93">
        <f>VLOOKUP('Especializaciones NETZUN'!$D94,'B.D. (Ocultar)'!$B$4:$M$554,11,FALSE)</f>
        <v>2020</v>
      </c>
      <c r="H94" s="94" t="str">
        <f>VLOOKUP('Especializaciones NETZUN'!$D94,'B.D. (Ocultar)'!$B$4:$M$554,9,FALSE)</f>
        <v>5h 43m</v>
      </c>
      <c r="I94" s="135">
        <v>0.23819444444444443</v>
      </c>
      <c r="J94" s="93" t="str">
        <f>VLOOKUP('Especializaciones NETZUN'!$D94,'B.D. (Ocultar)'!$B$4:$M$554,12,FALSE)</f>
        <v>Avanzado</v>
      </c>
      <c r="K94" s="85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 ht="13.5" customHeight="1">
      <c r="A95" s="244"/>
      <c r="B95" s="233"/>
      <c r="C95" s="142">
        <v>6</v>
      </c>
      <c r="D95" s="143" t="s">
        <v>1102</v>
      </c>
      <c r="E95" s="93" t="str">
        <f>VLOOKUP('Especializaciones NETZUN'!$D95,'B.D. (Ocultar)'!$B$4:$M$554,4,FALSE)</f>
        <v>Sergio Bazo</v>
      </c>
      <c r="F95" s="93" t="str">
        <f>VLOOKUP('Especializaciones NETZUN'!$D95,'B.D. (Ocultar)'!$B$4:$M$554,6,FALSE)</f>
        <v>Microsof Office</v>
      </c>
      <c r="G95" s="93">
        <f>VLOOKUP('Especializaciones NETZUN'!$D95,'B.D. (Ocultar)'!$B$4:$M$554,11,FALSE)</f>
        <v>2020</v>
      </c>
      <c r="H95" s="94" t="str">
        <f>VLOOKUP('Especializaciones NETZUN'!$D95,'B.D. (Ocultar)'!$B$4:$M$554,9,FALSE)</f>
        <v>1h 53m</v>
      </c>
      <c r="I95" s="135">
        <v>7.8472222222222221E-2</v>
      </c>
      <c r="J95" s="93" t="str">
        <f>VLOOKUP('Especializaciones NETZUN'!$D95,'B.D. (Ocultar)'!$B$4:$M$554,12,FALSE)</f>
        <v>Básico - Intermedio - Avanzado</v>
      </c>
      <c r="K95" s="85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 ht="13.5" customHeight="1">
      <c r="A96" s="245"/>
      <c r="B96" s="240"/>
      <c r="C96" s="136">
        <v>7</v>
      </c>
      <c r="D96" s="137" t="s">
        <v>260</v>
      </c>
      <c r="E96" s="107" t="str">
        <f>VLOOKUP('Especializaciones NETZUN'!$D96,'B.D. (Ocultar)'!$B$4:$M$554,4,FALSE)</f>
        <v>Sergio Bazo</v>
      </c>
      <c r="F96" s="107" t="str">
        <f>VLOOKUP('Especializaciones NETZUN'!$D96,'B.D. (Ocultar)'!$B$4:$M$554,6,FALSE)</f>
        <v>Microsof Office</v>
      </c>
      <c r="G96" s="107">
        <f>VLOOKUP('Especializaciones NETZUN'!$D96,'B.D. (Ocultar)'!$B$4:$M$554,11,FALSE)</f>
        <v>2022</v>
      </c>
      <c r="H96" s="108" t="str">
        <f>VLOOKUP('Especializaciones NETZUN'!$D96,'B.D. (Ocultar)'!$B$4:$M$554,9,FALSE)</f>
        <v>4h 50 min</v>
      </c>
      <c r="I96" s="144">
        <v>0.2013888888888889</v>
      </c>
      <c r="J96" s="107" t="str">
        <f>VLOOKUP('Especializaciones NETZUN'!$D96,'B.D. (Ocultar)'!$B$4:$M$554,12,FALSE)</f>
        <v>Intermedio - Avanzado</v>
      </c>
      <c r="K96" s="85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 ht="13.5" customHeight="1">
      <c r="A97" s="266">
        <v>13</v>
      </c>
      <c r="B97" s="267" t="s">
        <v>1708</v>
      </c>
      <c r="C97" s="145">
        <v>1</v>
      </c>
      <c r="D97" s="146" t="s">
        <v>510</v>
      </c>
      <c r="E97" s="112" t="str">
        <f>VLOOKUP('Especializaciones NETZUN'!$D97,'B.D. (Ocultar)'!$B$4:$M$554,4,FALSE)</f>
        <v>Alvaro Soriano</v>
      </c>
      <c r="F97" s="112" t="str">
        <f>VLOOKUP('Especializaciones NETZUN'!$D97,'B.D. (Ocultar)'!$B$4:$M$554,6,FALSE)</f>
        <v>Marketing</v>
      </c>
      <c r="G97" s="112">
        <f>VLOOKUP('Especializaciones NETZUN'!$D97,'B.D. (Ocultar)'!$B$4:$M$554,11,FALSE)</f>
        <v>2022</v>
      </c>
      <c r="H97" s="112" t="str">
        <f>VLOOKUP('Especializaciones NETZUN'!$D97,'B.D. (Ocultar)'!$B$4:$M$554,9,FALSE)</f>
        <v>1hr 19mins</v>
      </c>
      <c r="I97" s="132">
        <v>5.486111111111111E-2</v>
      </c>
      <c r="J97" s="112" t="str">
        <f>VLOOKUP('Especializaciones NETZUN'!$D97,'B.D. (Ocultar)'!$B$4:$M$554,12,FALSE)</f>
        <v>Intermedio</v>
      </c>
      <c r="K97" s="96">
        <f>SUM(I97:I104)</f>
        <v>0.48958333333333331</v>
      </c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ht="13.5" customHeight="1">
      <c r="A98" s="258"/>
      <c r="B98" s="268"/>
      <c r="C98" s="147">
        <v>2</v>
      </c>
      <c r="D98" s="143" t="s">
        <v>518</v>
      </c>
      <c r="E98" s="93" t="str">
        <f>VLOOKUP('Especializaciones NETZUN'!$D98,'B.D. (Ocultar)'!$B$4:$M$554,4,FALSE)</f>
        <v>Sandra De Rivero</v>
      </c>
      <c r="F98" s="93" t="str">
        <f>VLOOKUP('Especializaciones NETZUN'!$D98,'B.D. (Ocultar)'!$B$4:$M$554,6,FALSE)</f>
        <v>Marketing</v>
      </c>
      <c r="G98" s="93">
        <f>VLOOKUP('Especializaciones NETZUN'!$D98,'B.D. (Ocultar)'!$B$4:$M$554,11,FALSE)</f>
        <v>2022</v>
      </c>
      <c r="H98" s="94" t="str">
        <f>VLOOKUP('Especializaciones NETZUN'!$D98,'B.D. (Ocultar)'!$B$4:$M$554,9,FALSE)</f>
        <v>1hr 5mins</v>
      </c>
      <c r="I98" s="135">
        <v>4.5138888888888888E-2</v>
      </c>
      <c r="J98" s="93" t="str">
        <f>VLOOKUP('Especializaciones NETZUN'!$D98,'B.D. (Ocultar)'!$B$4:$M$554,12,FALSE)</f>
        <v>Intermedio</v>
      </c>
      <c r="K98" s="85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 ht="13.5" customHeight="1">
      <c r="A99" s="258"/>
      <c r="B99" s="268"/>
      <c r="C99" s="147">
        <v>3</v>
      </c>
      <c r="D99" s="143" t="s">
        <v>1709</v>
      </c>
      <c r="E99" s="93" t="str">
        <f>VLOOKUP('Especializaciones NETZUN'!$D99,'B.D. (Ocultar)'!$B$4:$M$554,4,FALSE)</f>
        <v>Marco Vives</v>
      </c>
      <c r="F99" s="93" t="str">
        <f>VLOOKUP('Especializaciones NETZUN'!$D99,'B.D. (Ocultar)'!$B$4:$M$554,6,FALSE)</f>
        <v>Marketing</v>
      </c>
      <c r="G99" s="93">
        <f>VLOOKUP('Especializaciones NETZUN'!$D99,'B.D. (Ocultar)'!$B$4:$M$554,11,FALSE)</f>
        <v>2022</v>
      </c>
      <c r="H99" s="94" t="str">
        <f>VLOOKUP('Especializaciones NETZUN'!$D99,'B.D. (Ocultar)'!$B$4:$M$554,9,FALSE)</f>
        <v>1hr 22mins</v>
      </c>
      <c r="I99" s="135">
        <v>5.6944444444444443E-2</v>
      </c>
      <c r="J99" s="93" t="str">
        <f>VLOOKUP('Especializaciones NETZUN'!$D99,'B.D. (Ocultar)'!$B$4:$M$554,12,FALSE)</f>
        <v>Básico - Intermedio</v>
      </c>
      <c r="K99" s="85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 ht="13.5" customHeight="1">
      <c r="A100" s="258"/>
      <c r="B100" s="268"/>
      <c r="C100" s="147">
        <v>4</v>
      </c>
      <c r="D100" s="143" t="s">
        <v>516</v>
      </c>
      <c r="E100" s="93" t="str">
        <f>VLOOKUP('Especializaciones NETZUN'!$D100,'B.D. (Ocultar)'!$B$4:$M$554,4,FALSE)</f>
        <v>Juan Pablo Robert</v>
      </c>
      <c r="F100" s="93" t="str">
        <f>VLOOKUP('Especializaciones NETZUN'!$D100,'B.D. (Ocultar)'!$B$4:$M$554,6,FALSE)</f>
        <v>Marketing</v>
      </c>
      <c r="G100" s="93">
        <f>VLOOKUP('Especializaciones NETZUN'!$D100,'B.D. (Ocultar)'!$B$4:$M$554,11,FALSE)</f>
        <v>2022</v>
      </c>
      <c r="H100" s="94" t="str">
        <f>VLOOKUP('Especializaciones NETZUN'!$D100,'B.D. (Ocultar)'!$B$4:$M$554,9,FALSE)</f>
        <v>1hr 12min</v>
      </c>
      <c r="I100" s="135">
        <v>0.05</v>
      </c>
      <c r="J100" s="93" t="str">
        <f>VLOOKUP('Especializaciones NETZUN'!$D100,'B.D. (Ocultar)'!$B$4:$M$554,12,FALSE)</f>
        <v>Intermedio</v>
      </c>
      <c r="K100" s="85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 ht="13.5" customHeight="1">
      <c r="A101" s="258"/>
      <c r="B101" s="268"/>
      <c r="C101" s="147">
        <v>5</v>
      </c>
      <c r="D101" s="143" t="s">
        <v>1710</v>
      </c>
      <c r="E101" s="93" t="str">
        <f>VLOOKUP('Especializaciones NETZUN'!$D101,'B.D. (Ocultar)'!$B$4:$M$554,4,FALSE)</f>
        <v>Miguel Cachay</v>
      </c>
      <c r="F101" s="93" t="str">
        <f>VLOOKUP('Especializaciones NETZUN'!$D101,'B.D. (Ocultar)'!$B$4:$M$554,6,FALSE)</f>
        <v>Marketing</v>
      </c>
      <c r="G101" s="93">
        <f>VLOOKUP('Especializaciones NETZUN'!$D101,'B.D. (Ocultar)'!$B$4:$M$554,11,FALSE)</f>
        <v>2018</v>
      </c>
      <c r="H101" s="94" t="str">
        <f>VLOOKUP('Especializaciones NETZUN'!$D101,'B.D. (Ocultar)'!$B$4:$M$554,9,FALSE)</f>
        <v>2h 55m</v>
      </c>
      <c r="I101" s="135">
        <v>0.12152777777777778</v>
      </c>
      <c r="J101" s="93" t="str">
        <f>VLOOKUP('Especializaciones NETZUN'!$D101,'B.D. (Ocultar)'!$B$4:$M$554,12,FALSE)</f>
        <v>Intermedio</v>
      </c>
      <c r="K101" s="85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</row>
    <row r="102" spans="1:23" ht="13.5" customHeight="1">
      <c r="A102" s="258"/>
      <c r="B102" s="268"/>
      <c r="C102" s="147">
        <v>6</v>
      </c>
      <c r="D102" s="143" t="s">
        <v>1711</v>
      </c>
      <c r="E102" s="93" t="str">
        <f>VLOOKUP('Especializaciones NETZUN'!$D102,'B.D. (Ocultar)'!$B$4:$M$554,4,FALSE)</f>
        <v>Luis Carlo Miranda</v>
      </c>
      <c r="F102" s="93" t="str">
        <f>VLOOKUP('Especializaciones NETZUN'!$D102,'B.D. (Ocultar)'!$B$4:$M$554,6,FALSE)</f>
        <v>Marketing</v>
      </c>
      <c r="G102" s="93">
        <f>VLOOKUP('Especializaciones NETZUN'!$D102,'B.D. (Ocultar)'!$B$4:$M$554,11,FALSE)</f>
        <v>2022</v>
      </c>
      <c r="H102" s="94" t="str">
        <f>VLOOKUP('Especializaciones NETZUN'!$D102,'B.D. (Ocultar)'!$B$4:$M$554,9,FALSE)</f>
        <v>1hr 14min</v>
      </c>
      <c r="I102" s="135">
        <v>5.1388888888888887E-2</v>
      </c>
      <c r="J102" s="93" t="str">
        <f>VLOOKUP('Especializaciones NETZUN'!$D102,'B.D. (Ocultar)'!$B$4:$M$554,12,FALSE)</f>
        <v>Básico - Intermedio</v>
      </c>
      <c r="K102" s="85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</row>
    <row r="103" spans="1:23" ht="13.5" customHeight="1">
      <c r="A103" s="258"/>
      <c r="B103" s="268"/>
      <c r="C103" s="147">
        <v>7</v>
      </c>
      <c r="D103" s="143" t="s">
        <v>652</v>
      </c>
      <c r="E103" s="93" t="str">
        <f>VLOOKUP('Especializaciones NETZUN'!$D103,'B.D. (Ocultar)'!$B$4:$M$554,4,FALSE)</f>
        <v>Roberto Argandoña</v>
      </c>
      <c r="F103" s="93" t="str">
        <f>VLOOKUP('Especializaciones NETZUN'!$D103,'B.D. (Ocultar)'!$B$4:$M$554,6,FALSE)</f>
        <v>Marketing</v>
      </c>
      <c r="G103" s="93">
        <f>VLOOKUP('Especializaciones NETZUN'!$D103,'B.D. (Ocultar)'!$B$4:$M$554,11,FALSE)</f>
        <v>2021</v>
      </c>
      <c r="H103" s="94" t="str">
        <f>VLOOKUP('Especializaciones NETZUN'!$D103,'B.D. (Ocultar)'!$B$4:$M$554,9,FALSE)</f>
        <v>1hr 9mins</v>
      </c>
      <c r="I103" s="135">
        <v>4.791666666666667E-2</v>
      </c>
      <c r="J103" s="93" t="str">
        <f>VLOOKUP('Especializaciones NETZUN'!$D103,'B.D. (Ocultar)'!$B$4:$M$554,12,FALSE)</f>
        <v>Intermedio</v>
      </c>
      <c r="K103" s="85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</row>
    <row r="104" spans="1:23" ht="13.5" customHeight="1">
      <c r="A104" s="259"/>
      <c r="B104" s="269"/>
      <c r="C104" s="148">
        <v>8</v>
      </c>
      <c r="D104" s="137" t="s">
        <v>483</v>
      </c>
      <c r="E104" s="102" t="str">
        <f>VLOOKUP('Especializaciones NETZUN'!$D104,'B.D. (Ocultar)'!$B$4:$M$554,4,FALSE)</f>
        <v>Joseph Vargas</v>
      </c>
      <c r="F104" s="102" t="str">
        <f>VLOOKUP('Especializaciones NETZUN'!$D104,'B.D. (Ocultar)'!$B$4:$M$554,6,FALSE)</f>
        <v>Marketing</v>
      </c>
      <c r="G104" s="102">
        <f>VLOOKUP('Especializaciones NETZUN'!$D104,'B.D. (Ocultar)'!$B$4:$M$554,11,FALSE)</f>
        <v>2022</v>
      </c>
      <c r="H104" s="103" t="str">
        <f>VLOOKUP('Especializaciones NETZUN'!$D104,'B.D. (Ocultar)'!$B$4:$M$554,9,FALSE)</f>
        <v>1hr 29mins</v>
      </c>
      <c r="I104" s="138">
        <v>6.1805555555555558E-2</v>
      </c>
      <c r="J104" s="102" t="str">
        <f>VLOOKUP('Especializaciones NETZUN'!$D104,'B.D. (Ocultar)'!$B$4:$M$554,12,FALSE)</f>
        <v>Básico - Intermedio</v>
      </c>
      <c r="K104" s="85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</row>
    <row r="105" spans="1:23" ht="13.5" customHeight="1">
      <c r="A105" s="243">
        <v>14</v>
      </c>
      <c r="B105" s="237" t="s">
        <v>1712</v>
      </c>
      <c r="C105" s="149">
        <v>1</v>
      </c>
      <c r="D105" s="150" t="s">
        <v>485</v>
      </c>
      <c r="E105" s="94" t="str">
        <f>VLOOKUP('Especializaciones NETZUN'!$D105,'B.D. (Ocultar)'!$B$4:$M$554,4,FALSE)</f>
        <v>Jessica Mulatillo</v>
      </c>
      <c r="F105" s="94" t="str">
        <f>VLOOKUP('Especializaciones NETZUN'!$D105,'B.D. (Ocultar)'!$B$4:$M$554,6,FALSE)</f>
        <v>Recursos humanos</v>
      </c>
      <c r="G105" s="94">
        <f>VLOOKUP('Especializaciones NETZUN'!$D105,'B.D. (Ocultar)'!$B$4:$M$554,11,FALSE)</f>
        <v>2022</v>
      </c>
      <c r="H105" s="94" t="str">
        <f>VLOOKUP('Especializaciones NETZUN'!$D105,'B.D. (Ocultar)'!$B$4:$M$554,9,FALSE)</f>
        <v>1hr 5mins</v>
      </c>
      <c r="I105" s="141">
        <v>4.5138888888888888E-2</v>
      </c>
      <c r="J105" s="94" t="str">
        <f>VLOOKUP('Especializaciones NETZUN'!$D105,'B.D. (Ocultar)'!$B$4:$M$554,12,FALSE)</f>
        <v>Intermedio</v>
      </c>
      <c r="K105" s="85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</row>
    <row r="106" spans="1:23" ht="13.5" customHeight="1">
      <c r="A106" s="244"/>
      <c r="B106" s="233"/>
      <c r="C106" s="142">
        <v>2</v>
      </c>
      <c r="D106" s="143" t="s">
        <v>1713</v>
      </c>
      <c r="E106" s="93" t="str">
        <f>VLOOKUP('Especializaciones NETZUN'!$D106,'B.D. (Ocultar)'!$B$4:$M$554,4,FALSE)</f>
        <v>Karla García</v>
      </c>
      <c r="F106" s="93" t="str">
        <f>VLOOKUP('Especializaciones NETZUN'!$D106,'B.D. (Ocultar)'!$B$4:$M$554,6,FALSE)</f>
        <v>Recursos humanos</v>
      </c>
      <c r="G106" s="93">
        <f>VLOOKUP('Especializaciones NETZUN'!$D106,'B.D. (Ocultar)'!$B$4:$M$554,11,FALSE)</f>
        <v>2021</v>
      </c>
      <c r="H106" s="94" t="str">
        <f>VLOOKUP('Especializaciones NETZUN'!$D106,'B.D. (Ocultar)'!$B$4:$M$554,9,FALSE)</f>
        <v>1hr 23mins</v>
      </c>
      <c r="I106" s="135">
        <v>5.7638888888888892E-2</v>
      </c>
      <c r="J106" s="93" t="str">
        <f>VLOOKUP('Especializaciones NETZUN'!$D106,'B.D. (Ocultar)'!$B$4:$M$554,12,FALSE)</f>
        <v>Intermedio</v>
      </c>
      <c r="K106" s="85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</row>
    <row r="107" spans="1:23" ht="13.5" customHeight="1">
      <c r="A107" s="244"/>
      <c r="B107" s="233"/>
      <c r="C107" s="133">
        <v>3</v>
      </c>
      <c r="D107" s="134" t="s">
        <v>924</v>
      </c>
      <c r="E107" s="93" t="str">
        <f>VLOOKUP('Especializaciones NETZUN'!$D107,'B.D. (Ocultar)'!$B$4:$M$554,4,FALSE)</f>
        <v>Alan Gosiker</v>
      </c>
      <c r="F107" s="93" t="str">
        <f>VLOOKUP('Especializaciones NETZUN'!$D107,'B.D. (Ocultar)'!$B$4:$M$554,6,FALSE)</f>
        <v>Recursos humanos</v>
      </c>
      <c r="G107" s="93">
        <f>VLOOKUP('Especializaciones NETZUN'!$D107,'B.D. (Ocultar)'!$B$4:$M$554,11,FALSE)</f>
        <v>2021</v>
      </c>
      <c r="H107" s="94" t="str">
        <f>VLOOKUP('Especializaciones NETZUN'!$D107,'B.D. (Ocultar)'!$B$4:$M$554,9,FALSE)</f>
        <v>55 m</v>
      </c>
      <c r="I107" s="135">
        <v>3.8194444444444448E-2</v>
      </c>
      <c r="J107" s="93" t="str">
        <f>VLOOKUP('Especializaciones NETZUN'!$D107,'B.D. (Ocultar)'!$B$4:$M$554,12,FALSE)</f>
        <v>Intermedio</v>
      </c>
      <c r="K107" s="85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</row>
    <row r="108" spans="1:23" ht="13.5" customHeight="1">
      <c r="A108" s="244"/>
      <c r="B108" s="233"/>
      <c r="C108" s="133">
        <v>4</v>
      </c>
      <c r="D108" s="134" t="s">
        <v>684</v>
      </c>
      <c r="E108" s="93" t="str">
        <f>VLOOKUP('Especializaciones NETZUN'!$D108,'B.D. (Ocultar)'!$B$4:$M$554,4,FALSE)</f>
        <v>Karla García</v>
      </c>
      <c r="F108" s="93" t="str">
        <f>VLOOKUP('Especializaciones NETZUN'!$D108,'B.D. (Ocultar)'!$B$4:$M$554,6,FALSE)</f>
        <v>Recursos humanos</v>
      </c>
      <c r="G108" s="93">
        <f>VLOOKUP('Especializaciones NETZUN'!$D108,'B.D. (Ocultar)'!$B$4:$M$554,11,FALSE)</f>
        <v>2021</v>
      </c>
      <c r="H108" s="94" t="str">
        <f>VLOOKUP('Especializaciones NETZUN'!$D108,'B.D. (Ocultar)'!$B$4:$M$554,9,FALSE)</f>
        <v>2hr 14mins</v>
      </c>
      <c r="I108" s="135">
        <v>9.3055555555555558E-2</v>
      </c>
      <c r="J108" s="93" t="str">
        <f>VLOOKUP('Especializaciones NETZUN'!$D108,'B.D. (Ocultar)'!$B$4:$M$554,12,FALSE)</f>
        <v>Intermedio</v>
      </c>
      <c r="K108" s="85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</row>
    <row r="109" spans="1:23" ht="13.5" customHeight="1">
      <c r="A109" s="244"/>
      <c r="B109" s="233"/>
      <c r="C109" s="133">
        <v>5</v>
      </c>
      <c r="D109" s="134" t="s">
        <v>528</v>
      </c>
      <c r="E109" s="93" t="str">
        <f>VLOOKUP('Especializaciones NETZUN'!$D109,'B.D. (Ocultar)'!$B$4:$M$554,4,FALSE)</f>
        <v>Jorge Cerna</v>
      </c>
      <c r="F109" s="93" t="str">
        <f>VLOOKUP('Especializaciones NETZUN'!$D109,'B.D. (Ocultar)'!$B$4:$M$554,6,FALSE)</f>
        <v>Recursos humanos</v>
      </c>
      <c r="G109" s="93">
        <f>VLOOKUP('Especializaciones NETZUN'!$D109,'B.D. (Ocultar)'!$B$4:$M$554,11,FALSE)</f>
        <v>2022</v>
      </c>
      <c r="H109" s="94" t="str">
        <f>VLOOKUP('Especializaciones NETZUN'!$D109,'B.D. (Ocultar)'!$B$4:$M$554,9,FALSE)</f>
        <v>59mins</v>
      </c>
      <c r="I109" s="135">
        <v>4.0972222222222222E-2</v>
      </c>
      <c r="J109" s="93" t="str">
        <f>VLOOKUP('Especializaciones NETZUN'!$D109,'B.D. (Ocultar)'!$B$4:$M$554,12,FALSE)</f>
        <v>Intermedio</v>
      </c>
      <c r="K109" s="85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</row>
    <row r="110" spans="1:23" ht="13.5" customHeight="1">
      <c r="A110" s="244"/>
      <c r="B110" s="233"/>
      <c r="C110" s="133">
        <v>6</v>
      </c>
      <c r="D110" s="134" t="s">
        <v>513</v>
      </c>
      <c r="E110" s="93" t="str">
        <f>VLOOKUP('Especializaciones NETZUN'!$D110,'B.D. (Ocultar)'!$B$4:$M$554,4,FALSE)</f>
        <v>Juan Pablo Rueda</v>
      </c>
      <c r="F110" s="93" t="str">
        <f>VLOOKUP('Especializaciones NETZUN'!$D110,'B.D. (Ocultar)'!$B$4:$M$554,6,FALSE)</f>
        <v>Recursos humanos</v>
      </c>
      <c r="G110" s="93">
        <f>VLOOKUP('Especializaciones NETZUN'!$D110,'B.D. (Ocultar)'!$B$4:$M$554,11,FALSE)</f>
        <v>2022</v>
      </c>
      <c r="H110" s="94" t="str">
        <f>VLOOKUP('Especializaciones NETZUN'!$D110,'B.D. (Ocultar)'!$B$4:$M$554,9,FALSE)</f>
        <v>1hr 4min</v>
      </c>
      <c r="I110" s="135">
        <v>4.4444444444444446E-2</v>
      </c>
      <c r="J110" s="93" t="str">
        <f>VLOOKUP('Especializaciones NETZUN'!$D110,'B.D. (Ocultar)'!$B$4:$M$554,12,FALSE)</f>
        <v>Intermedio</v>
      </c>
      <c r="K110" s="85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</row>
    <row r="111" spans="1:23" ht="13.5" customHeight="1">
      <c r="A111" s="244"/>
      <c r="B111" s="233"/>
      <c r="C111" s="133">
        <v>7</v>
      </c>
      <c r="D111" s="134" t="s">
        <v>548</v>
      </c>
      <c r="E111" s="93" t="str">
        <f>VLOOKUP('Especializaciones NETZUN'!$D111,'B.D. (Ocultar)'!$B$4:$M$554,4,FALSE)</f>
        <v>Daniel Ortiz</v>
      </c>
      <c r="F111" s="93" t="str">
        <f>VLOOKUP('Especializaciones NETZUN'!$D111,'B.D. (Ocultar)'!$B$4:$M$554,6,FALSE)</f>
        <v>Recursos humanos</v>
      </c>
      <c r="G111" s="93">
        <f>VLOOKUP('Especializaciones NETZUN'!$D111,'B.D. (Ocultar)'!$B$4:$M$554,11,FALSE)</f>
        <v>2022</v>
      </c>
      <c r="H111" s="94" t="str">
        <f>VLOOKUP('Especializaciones NETZUN'!$D111,'B.D. (Ocultar)'!$B$4:$M$554,9,FALSE)</f>
        <v>1hr 8mins</v>
      </c>
      <c r="I111" s="135">
        <v>4.7222222222222221E-2</v>
      </c>
      <c r="J111" s="93" t="str">
        <f>VLOOKUP('Especializaciones NETZUN'!$D111,'B.D. (Ocultar)'!$B$4:$M$554,12,FALSE)</f>
        <v>Intermedio</v>
      </c>
      <c r="K111" s="85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</row>
    <row r="112" spans="1:23" ht="13.5" customHeight="1">
      <c r="A112" s="244"/>
      <c r="B112" s="233"/>
      <c r="C112" s="133">
        <v>8</v>
      </c>
      <c r="D112" s="134" t="s">
        <v>530</v>
      </c>
      <c r="E112" s="93" t="str">
        <f>VLOOKUP('Especializaciones NETZUN'!$D112,'B.D. (Ocultar)'!$B$4:$M$554,4,FALSE)</f>
        <v>Growtop</v>
      </c>
      <c r="F112" s="93" t="str">
        <f>VLOOKUP('Especializaciones NETZUN'!$D112,'B.D. (Ocultar)'!$B$4:$M$554,6,FALSE)</f>
        <v>Recursos humanos</v>
      </c>
      <c r="G112" s="93">
        <f>VLOOKUP('Especializaciones NETZUN'!$D112,'B.D. (Ocultar)'!$B$4:$M$554,11,FALSE)</f>
        <v>2022</v>
      </c>
      <c r="H112" s="94" t="str">
        <f>VLOOKUP('Especializaciones NETZUN'!$D112,'B.D. (Ocultar)'!$B$4:$M$554,9,FALSE)</f>
        <v>1hr 22mins</v>
      </c>
      <c r="I112" s="135">
        <v>5.6944444444444443E-2</v>
      </c>
      <c r="J112" s="93" t="str">
        <f>VLOOKUP('Especializaciones NETZUN'!$D112,'B.D. (Ocultar)'!$B$4:$M$554,12,FALSE)</f>
        <v>Intermedio - Avanzado</v>
      </c>
      <c r="K112" s="85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</row>
    <row r="113" spans="1:23" ht="13.5" customHeight="1">
      <c r="A113" s="244"/>
      <c r="B113" s="233"/>
      <c r="C113" s="133">
        <v>9</v>
      </c>
      <c r="D113" s="134" t="s">
        <v>500</v>
      </c>
      <c r="E113" s="93" t="str">
        <f>VLOOKUP('Especializaciones NETZUN'!$D113,'B.D. (Ocultar)'!$B$4:$M$554,4,FALSE)</f>
        <v>Piera Franco</v>
      </c>
      <c r="F113" s="93" t="str">
        <f>VLOOKUP('Especializaciones NETZUN'!$D113,'B.D. (Ocultar)'!$B$4:$M$554,6,FALSE)</f>
        <v>Recursos humanos</v>
      </c>
      <c r="G113" s="93">
        <f>VLOOKUP('Especializaciones NETZUN'!$D113,'B.D. (Ocultar)'!$B$4:$M$554,11,FALSE)</f>
        <v>2022</v>
      </c>
      <c r="H113" s="94" t="str">
        <f>VLOOKUP('Especializaciones NETZUN'!$D113,'B.D. (Ocultar)'!$B$4:$M$554,9,FALSE)</f>
        <v>1hr 21mins</v>
      </c>
      <c r="I113" s="135">
        <v>5.6250000000000001E-2</v>
      </c>
      <c r="J113" s="93" t="str">
        <f>VLOOKUP('Especializaciones NETZUN'!$D113,'B.D. (Ocultar)'!$B$4:$M$554,12,FALSE)</f>
        <v>Intermedio</v>
      </c>
      <c r="K113" s="85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</row>
    <row r="114" spans="1:23" ht="13.5" customHeight="1">
      <c r="A114" s="245"/>
      <c r="B114" s="238"/>
      <c r="C114" s="142">
        <v>10</v>
      </c>
      <c r="D114" s="143" t="s">
        <v>939</v>
      </c>
      <c r="E114" s="93" t="str">
        <f>VLOOKUP('Especializaciones NETZUN'!$D114,'B.D. (Ocultar)'!$B$4:$M$554,4,FALSE)</f>
        <v>Alan Gosiker</v>
      </c>
      <c r="F114" s="93" t="str">
        <f>VLOOKUP('Especializaciones NETZUN'!$D114,'B.D. (Ocultar)'!$B$4:$M$554,6,FALSE)</f>
        <v>Recursos humanos</v>
      </c>
      <c r="G114" s="93">
        <f>VLOOKUP('Especializaciones NETZUN'!$D114,'B.D. (Ocultar)'!$B$4:$M$554,11,FALSE)</f>
        <v>2021</v>
      </c>
      <c r="H114" s="94" t="str">
        <f>VLOOKUP('Especializaciones NETZUN'!$D114,'B.D. (Ocultar)'!$B$4:$M$554,9,FALSE)</f>
        <v>1h 5 m</v>
      </c>
      <c r="I114" s="135">
        <v>4.5138888888888888E-2</v>
      </c>
      <c r="J114" s="93" t="str">
        <f>VLOOKUP('Especializaciones NETZUN'!$D114,'B.D. (Ocultar)'!$B$4:$M$554,12,FALSE)</f>
        <v>Avanzado</v>
      </c>
      <c r="K114" s="85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</row>
    <row r="115" spans="1:23" ht="13.5" customHeight="1">
      <c r="A115" s="243">
        <v>15</v>
      </c>
      <c r="B115" s="237" t="s">
        <v>1714</v>
      </c>
      <c r="C115" s="130">
        <v>1</v>
      </c>
      <c r="D115" s="131" t="s">
        <v>1715</v>
      </c>
      <c r="E115" s="112" t="str">
        <f>VLOOKUP('Especializaciones NETZUN'!$D115,'B.D. (Ocultar)'!$B$4:$M$554,4,FALSE)</f>
        <v>Ursula Rodriguez</v>
      </c>
      <c r="F115" s="112" t="str">
        <f>VLOOKUP('Especializaciones NETZUN'!$D115,'B.D. (Ocultar)'!$B$4:$M$554,6,FALSE)</f>
        <v>Negocios</v>
      </c>
      <c r="G115" s="112">
        <f>VLOOKUP('Especializaciones NETZUN'!$D115,'B.D. (Ocultar)'!$B$4:$M$554,11,FALSE)</f>
        <v>2020</v>
      </c>
      <c r="H115" s="112" t="str">
        <f>VLOOKUP('Especializaciones NETZUN'!$D115,'B.D. (Ocultar)'!$B$4:$M$554,9,FALSE)</f>
        <v>55m</v>
      </c>
      <c r="I115" s="132">
        <v>3.8194444444444448E-2</v>
      </c>
      <c r="J115" s="112" t="str">
        <f>VLOOKUP('Especializaciones NETZUN'!$D115,'B.D. (Ocultar)'!$B$4:$M$554,12,FALSE)</f>
        <v>Básico</v>
      </c>
      <c r="K115" s="85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</row>
    <row r="116" spans="1:23" ht="13.5" customHeight="1">
      <c r="A116" s="244"/>
      <c r="B116" s="233"/>
      <c r="C116" s="133">
        <v>2</v>
      </c>
      <c r="D116" s="134" t="s">
        <v>467</v>
      </c>
      <c r="E116" s="93" t="str">
        <f>VLOOKUP('Especializaciones NETZUN'!$D116,'B.D. (Ocultar)'!$B$4:$M$554,4,FALSE)</f>
        <v>Pablo Ruiz</v>
      </c>
      <c r="F116" s="93" t="str">
        <f>VLOOKUP('Especializaciones NETZUN'!$D116,'B.D. (Ocultar)'!$B$4:$M$554,6,FALSE)</f>
        <v>Negocios</v>
      </c>
      <c r="G116" s="93">
        <f>VLOOKUP('Especializaciones NETZUN'!$D116,'B.D. (Ocultar)'!$B$4:$M$554,11,FALSE)</f>
        <v>2022</v>
      </c>
      <c r="H116" s="94" t="str">
        <f>VLOOKUP('Especializaciones NETZUN'!$D116,'B.D. (Ocultar)'!$B$4:$M$554,9,FALSE)</f>
        <v>1hr 33mins</v>
      </c>
      <c r="I116" s="135">
        <v>6.458333333333334E-2</v>
      </c>
      <c r="J116" s="93" t="str">
        <f>VLOOKUP('Especializaciones NETZUN'!$D116,'B.D. (Ocultar)'!$B$4:$M$554,12,FALSE)</f>
        <v>Intermedio</v>
      </c>
      <c r="K116" s="85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</row>
    <row r="117" spans="1:23" ht="13.5" customHeight="1">
      <c r="A117" s="244"/>
      <c r="B117" s="233"/>
      <c r="C117" s="133">
        <v>3</v>
      </c>
      <c r="D117" s="134" t="s">
        <v>477</v>
      </c>
      <c r="E117" s="93" t="str">
        <f>VLOOKUP('Especializaciones NETZUN'!$D117,'B.D. (Ocultar)'!$B$4:$M$554,4,FALSE)</f>
        <v>Ernesto Elmore</v>
      </c>
      <c r="F117" s="93" t="str">
        <f>VLOOKUP('Especializaciones NETZUN'!$D117,'B.D. (Ocultar)'!$B$4:$M$554,6,FALSE)</f>
        <v>Negocios</v>
      </c>
      <c r="G117" s="93">
        <f>VLOOKUP('Especializaciones NETZUN'!$D117,'B.D. (Ocultar)'!$B$4:$M$554,11,FALSE)</f>
        <v>2022</v>
      </c>
      <c r="H117" s="94" t="str">
        <f>VLOOKUP('Especializaciones NETZUN'!$D117,'B.D. (Ocultar)'!$B$4:$M$554,9,FALSE)</f>
        <v>1hr 21mins</v>
      </c>
      <c r="I117" s="135">
        <v>5.6250000000000001E-2</v>
      </c>
      <c r="J117" s="93" t="str">
        <f>VLOOKUP('Especializaciones NETZUN'!$D117,'B.D. (Ocultar)'!$B$4:$M$554,12,FALSE)</f>
        <v>Intermedio</v>
      </c>
      <c r="K117" s="85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</row>
    <row r="118" spans="1:23" ht="13.5" customHeight="1">
      <c r="A118" s="244"/>
      <c r="B118" s="233"/>
      <c r="C118" s="133">
        <v>4</v>
      </c>
      <c r="D118" s="134" t="s">
        <v>994</v>
      </c>
      <c r="E118" s="93" t="str">
        <f>VLOOKUP('Especializaciones NETZUN'!$D118,'B.D. (Ocultar)'!$B$4:$M$554,4,FALSE)</f>
        <v>Dan Patiño</v>
      </c>
      <c r="F118" s="93" t="str">
        <f>VLOOKUP('Especializaciones NETZUN'!$D118,'B.D. (Ocultar)'!$B$4:$M$554,6,FALSE)</f>
        <v>Negocios</v>
      </c>
      <c r="G118" s="93">
        <f>VLOOKUP('Especializaciones NETZUN'!$D118,'B.D. (Ocultar)'!$B$4:$M$554,11,FALSE)</f>
        <v>2020</v>
      </c>
      <c r="H118" s="94" t="str">
        <f>VLOOKUP('Especializaciones NETZUN'!$D118,'B.D. (Ocultar)'!$B$4:$M$554,9,FALSE)</f>
        <v>1h 44m</v>
      </c>
      <c r="I118" s="135">
        <v>7.2222222222222215E-2</v>
      </c>
      <c r="J118" s="93" t="str">
        <f>VLOOKUP('Especializaciones NETZUN'!$D118,'B.D. (Ocultar)'!$B$4:$M$554,12,FALSE)</f>
        <v>Básico - Intermedio</v>
      </c>
      <c r="K118" s="85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</row>
    <row r="119" spans="1:23" ht="13.5" customHeight="1">
      <c r="A119" s="244"/>
      <c r="B119" s="233"/>
      <c r="C119" s="133">
        <v>5</v>
      </c>
      <c r="D119" s="134" t="s">
        <v>577</v>
      </c>
      <c r="E119" s="93" t="str">
        <f>VLOOKUP('Especializaciones NETZUN'!$D119,'B.D. (Ocultar)'!$B$4:$M$554,4,FALSE)</f>
        <v>Fanny Lozano</v>
      </c>
      <c r="F119" s="93" t="str">
        <f>VLOOKUP('Especializaciones NETZUN'!$D119,'B.D. (Ocultar)'!$B$4:$M$554,6,FALSE)</f>
        <v>Negocios</v>
      </c>
      <c r="G119" s="93">
        <f>VLOOKUP('Especializaciones NETZUN'!$D119,'B.D. (Ocultar)'!$B$4:$M$554,11,FALSE)</f>
        <v>2021</v>
      </c>
      <c r="H119" s="94" t="str">
        <f>VLOOKUP('Especializaciones NETZUN'!$D119,'B.D. (Ocultar)'!$B$4:$M$554,9,FALSE)</f>
        <v>1hr 9mins</v>
      </c>
      <c r="I119" s="135">
        <v>4.791666666666667E-2</v>
      </c>
      <c r="J119" s="93" t="str">
        <f>VLOOKUP('Especializaciones NETZUN'!$D119,'B.D. (Ocultar)'!$B$4:$M$554,12,FALSE)</f>
        <v>Intermedio</v>
      </c>
      <c r="K119" s="85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</row>
    <row r="120" spans="1:23" ht="13.5" customHeight="1">
      <c r="A120" s="244"/>
      <c r="B120" s="233"/>
      <c r="C120" s="133">
        <v>6</v>
      </c>
      <c r="D120" s="134" t="s">
        <v>823</v>
      </c>
      <c r="E120" s="93" t="str">
        <f>VLOOKUP('Especializaciones NETZUN'!$D120,'B.D. (Ocultar)'!$B$4:$M$554,4,FALSE)</f>
        <v>Giuliana Bruno Crousillat</v>
      </c>
      <c r="F120" s="93" t="str">
        <f>VLOOKUP('Especializaciones NETZUN'!$D120,'B.D. (Ocultar)'!$B$4:$M$554,6,FALSE)</f>
        <v>Marketing</v>
      </c>
      <c r="G120" s="93">
        <f>VLOOKUP('Especializaciones NETZUN'!$D120,'B.D. (Ocultar)'!$B$4:$M$554,11,FALSE)</f>
        <v>2021</v>
      </c>
      <c r="H120" s="94" t="str">
        <f>VLOOKUP('Especializaciones NETZUN'!$D120,'B.D. (Ocultar)'!$B$4:$M$554,9,FALSE)</f>
        <v>2hrs 19 mins</v>
      </c>
      <c r="I120" s="135">
        <v>9.6527777777777782E-2</v>
      </c>
      <c r="J120" s="93" t="str">
        <f>VLOOKUP('Especializaciones NETZUN'!$D120,'B.D. (Ocultar)'!$B$4:$M$554,12,FALSE)</f>
        <v>Intermedio</v>
      </c>
      <c r="K120" s="85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</row>
    <row r="121" spans="1:23" ht="13.5" customHeight="1">
      <c r="A121" s="244"/>
      <c r="B121" s="233"/>
      <c r="C121" s="133">
        <v>7</v>
      </c>
      <c r="D121" s="134" t="s">
        <v>628</v>
      </c>
      <c r="E121" s="93" t="str">
        <f>VLOOKUP('Especializaciones NETZUN'!$D121,'B.D. (Ocultar)'!$B$4:$M$554,4,FALSE)</f>
        <v>Daniel Iriarte</v>
      </c>
      <c r="F121" s="93" t="str">
        <f>VLOOKUP('Especializaciones NETZUN'!$D121,'B.D. (Ocultar)'!$B$4:$M$554,6,FALSE)</f>
        <v>Negocios</v>
      </c>
      <c r="G121" s="93">
        <f>VLOOKUP('Especializaciones NETZUN'!$D121,'B.D. (Ocultar)'!$B$4:$M$554,11,FALSE)</f>
        <v>2021</v>
      </c>
      <c r="H121" s="94" t="str">
        <f>VLOOKUP('Especializaciones NETZUN'!$D121,'B.D. (Ocultar)'!$B$4:$M$554,9,FALSE)</f>
        <v>2hr 21mins</v>
      </c>
      <c r="I121" s="135">
        <v>9.7916666666666666E-2</v>
      </c>
      <c r="J121" s="93" t="str">
        <f>VLOOKUP('Especializaciones NETZUN'!$D121,'B.D. (Ocultar)'!$B$4:$M$554,12,FALSE)</f>
        <v>Básico - Intermedio</v>
      </c>
      <c r="K121" s="85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 ht="13.5" customHeight="1">
      <c r="A122" s="244"/>
      <c r="B122" s="233"/>
      <c r="C122" s="133">
        <v>8</v>
      </c>
      <c r="D122" s="134" t="s">
        <v>569</v>
      </c>
      <c r="E122" s="93" t="str">
        <f>VLOOKUP('Especializaciones NETZUN'!$D122,'B.D. (Ocultar)'!$B$4:$M$554,4,FALSE)</f>
        <v>Daniel Iriarte</v>
      </c>
      <c r="F122" s="93" t="str">
        <f>VLOOKUP('Especializaciones NETZUN'!$D122,'B.D. (Ocultar)'!$B$4:$M$554,6,FALSE)</f>
        <v>Negocios</v>
      </c>
      <c r="G122" s="93">
        <f>VLOOKUP('Especializaciones NETZUN'!$D122,'B.D. (Ocultar)'!$B$4:$M$554,11,FALSE)</f>
        <v>2021</v>
      </c>
      <c r="H122" s="94" t="str">
        <f>VLOOKUP('Especializaciones NETZUN'!$D122,'B.D. (Ocultar)'!$B$4:$M$554,9,FALSE)</f>
        <v>2hr 11mins</v>
      </c>
      <c r="I122" s="135">
        <v>9.0972222222222218E-2</v>
      </c>
      <c r="J122" s="93" t="str">
        <f>VLOOKUP('Especializaciones NETZUN'!$D122,'B.D. (Ocultar)'!$B$4:$M$554,12,FALSE)</f>
        <v>Básico - Intermedio</v>
      </c>
      <c r="K122" s="85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 ht="13.5" customHeight="1">
      <c r="A123" s="244"/>
      <c r="B123" s="233"/>
      <c r="C123" s="133">
        <v>9</v>
      </c>
      <c r="D123" s="134" t="s">
        <v>623</v>
      </c>
      <c r="E123" s="93" t="str">
        <f>VLOOKUP('Especializaciones NETZUN'!$D123,'B.D. (Ocultar)'!$B$4:$M$554,4,FALSE)</f>
        <v>Daniel Iriarte</v>
      </c>
      <c r="F123" s="93" t="str">
        <f>VLOOKUP('Especializaciones NETZUN'!$D123,'B.D. (Ocultar)'!$B$4:$M$554,6,FALSE)</f>
        <v>Negocios</v>
      </c>
      <c r="G123" s="93">
        <f>VLOOKUP('Especializaciones NETZUN'!$D123,'B.D. (Ocultar)'!$B$4:$M$554,11,FALSE)</f>
        <v>2021</v>
      </c>
      <c r="H123" s="94" t="str">
        <f>VLOOKUP('Especializaciones NETZUN'!$D123,'B.D. (Ocultar)'!$B$4:$M$554,9,FALSE)</f>
        <v>2hr 6mins</v>
      </c>
      <c r="I123" s="135">
        <v>8.7499999999999994E-2</v>
      </c>
      <c r="J123" s="93" t="str">
        <f>VLOOKUP('Especializaciones NETZUN'!$D123,'B.D. (Ocultar)'!$B$4:$M$554,12,FALSE)</f>
        <v>Básico - Intermedio</v>
      </c>
      <c r="K123" s="85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 ht="13.5" customHeight="1">
      <c r="A124" s="244"/>
      <c r="B124" s="233"/>
      <c r="C124" s="133">
        <v>10</v>
      </c>
      <c r="D124" s="134" t="s">
        <v>475</v>
      </c>
      <c r="E124" s="93" t="str">
        <f>VLOOKUP('Especializaciones NETZUN'!$D124,'B.D. (Ocultar)'!$B$4:$M$554,4,FALSE)</f>
        <v>Daniel Cuba</v>
      </c>
      <c r="F124" s="93" t="str">
        <f>VLOOKUP('Especializaciones NETZUN'!$D124,'B.D. (Ocultar)'!$B$4:$M$554,6,FALSE)</f>
        <v>Negocios</v>
      </c>
      <c r="G124" s="93">
        <f>VLOOKUP('Especializaciones NETZUN'!$D124,'B.D. (Ocultar)'!$B$4:$M$554,11,FALSE)</f>
        <v>2022</v>
      </c>
      <c r="H124" s="94" t="str">
        <f>VLOOKUP('Especializaciones NETZUN'!$D124,'B.D. (Ocultar)'!$B$4:$M$554,9,FALSE)</f>
        <v>1hr 33mins</v>
      </c>
      <c r="I124" s="135">
        <v>6.458333333333334E-2</v>
      </c>
      <c r="J124" s="93" t="str">
        <f>VLOOKUP('Especializaciones NETZUN'!$D124,'B.D. (Ocultar)'!$B$4:$M$554,12,FALSE)</f>
        <v>Intermedio</v>
      </c>
      <c r="K124" s="85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 ht="13.5" customHeight="1">
      <c r="A125" s="244"/>
      <c r="B125" s="233"/>
      <c r="C125" s="133">
        <v>11</v>
      </c>
      <c r="D125" s="134" t="s">
        <v>470</v>
      </c>
      <c r="E125" s="93" t="str">
        <f>VLOOKUP('Especializaciones NETZUN'!$D125,'B.D. (Ocultar)'!$B$4:$M$554,4,FALSE)</f>
        <v>Claudia Caprino</v>
      </c>
      <c r="F125" s="93" t="str">
        <f>VLOOKUP('Especializaciones NETZUN'!$D125,'B.D. (Ocultar)'!$B$4:$M$554,6,FALSE)</f>
        <v>Negocios</v>
      </c>
      <c r="G125" s="93">
        <f>VLOOKUP('Especializaciones NETZUN'!$D125,'B.D. (Ocultar)'!$B$4:$M$554,11,FALSE)</f>
        <v>2022</v>
      </c>
      <c r="H125" s="94" t="str">
        <f>VLOOKUP('Especializaciones NETZUN'!$D125,'B.D. (Ocultar)'!$B$4:$M$554,9,FALSE)</f>
        <v>2hr 58mins</v>
      </c>
      <c r="I125" s="135">
        <v>0.12361111111111112</v>
      </c>
      <c r="J125" s="93" t="str">
        <f>VLOOKUP('Especializaciones NETZUN'!$D125,'B.D. (Ocultar)'!$B$4:$M$554,12,FALSE)</f>
        <v>Básico - Intermedio</v>
      </c>
      <c r="K125" s="85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 ht="13.5" customHeight="1">
      <c r="A126" s="245"/>
      <c r="B126" s="240"/>
      <c r="C126" s="136">
        <v>12</v>
      </c>
      <c r="D126" s="137" t="s">
        <v>420</v>
      </c>
      <c r="E126" s="102" t="str">
        <f>VLOOKUP('Especializaciones NETZUN'!$D126,'B.D. (Ocultar)'!$B$4:$M$554,4,FALSE)</f>
        <v>Andrés Messing</v>
      </c>
      <c r="F126" s="102" t="str">
        <f>VLOOKUP('Especializaciones NETZUN'!$D126,'B.D. (Ocultar)'!$B$4:$M$554,6,FALSE)</f>
        <v>Negocios</v>
      </c>
      <c r="G126" s="102">
        <f>VLOOKUP('Especializaciones NETZUN'!$D126,'B.D. (Ocultar)'!$B$4:$M$554,11,FALSE)</f>
        <v>2022</v>
      </c>
      <c r="H126" s="103" t="str">
        <f>VLOOKUP('Especializaciones NETZUN'!$D126,'B.D. (Ocultar)'!$B$4:$M$554,9,FALSE)</f>
        <v>1hr 13min</v>
      </c>
      <c r="I126" s="151">
        <v>5.0694444444444445E-2</v>
      </c>
      <c r="J126" s="102" t="str">
        <f>VLOOKUP('Especializaciones NETZUN'!$D126,'B.D. (Ocultar)'!$B$4:$M$554,12,FALSE)</f>
        <v>Básico</v>
      </c>
      <c r="K126" s="85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ht="13.5" customHeight="1">
      <c r="A127" s="243">
        <v>16</v>
      </c>
      <c r="B127" s="237" t="s">
        <v>1716</v>
      </c>
      <c r="C127" s="139">
        <v>1</v>
      </c>
      <c r="D127" s="140" t="s">
        <v>473</v>
      </c>
      <c r="E127" s="94" t="str">
        <f>VLOOKUP('Especializaciones NETZUN'!$D127,'B.D. (Ocultar)'!$B$4:$M$554,4,FALSE)</f>
        <v>Laura Navarrete</v>
      </c>
      <c r="F127" s="94" t="str">
        <f>VLOOKUP('Especializaciones NETZUN'!$D127,'B.D. (Ocultar)'!$B$4:$M$554,6,FALSE)</f>
        <v>Producción y video</v>
      </c>
      <c r="G127" s="94">
        <f>VLOOKUP('Especializaciones NETZUN'!$D127,'B.D. (Ocultar)'!$B$4:$M$554,11,FALSE)</f>
        <v>2022</v>
      </c>
      <c r="H127" s="94" t="str">
        <f>VLOOKUP('Especializaciones NETZUN'!$D127,'B.D. (Ocultar)'!$B$4:$M$554,9,FALSE)</f>
        <v>1hr 35mins</v>
      </c>
      <c r="I127" s="141">
        <v>6.5972222222222224E-2</v>
      </c>
      <c r="J127" s="94" t="str">
        <f>VLOOKUP('Especializaciones NETZUN'!$D127,'B.D. (Ocultar)'!$B$4:$M$554,12,FALSE)</f>
        <v>Intermedio</v>
      </c>
      <c r="K127" s="85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 ht="13.5" customHeight="1">
      <c r="A128" s="244"/>
      <c r="B128" s="233"/>
      <c r="C128" s="133">
        <v>2</v>
      </c>
      <c r="D128" s="134" t="s">
        <v>496</v>
      </c>
      <c r="E128" s="93" t="str">
        <f>VLOOKUP('Especializaciones NETZUN'!$D128,'B.D. (Ocultar)'!$B$4:$M$554,4,FALSE)</f>
        <v>Laura Navarrete</v>
      </c>
      <c r="F128" s="93" t="str">
        <f>VLOOKUP('Especializaciones NETZUN'!$D128,'B.D. (Ocultar)'!$B$4:$M$554,6,FALSE)</f>
        <v>Producción y video</v>
      </c>
      <c r="G128" s="93">
        <f>VLOOKUP('Especializaciones NETZUN'!$D128,'B.D. (Ocultar)'!$B$4:$M$554,11,FALSE)</f>
        <v>2022</v>
      </c>
      <c r="H128" s="94" t="str">
        <f>VLOOKUP('Especializaciones NETZUN'!$D128,'B.D. (Ocultar)'!$B$4:$M$554,9,FALSE)</f>
        <v>1hr 6mins</v>
      </c>
      <c r="I128" s="135">
        <v>4.583333333333333E-2</v>
      </c>
      <c r="J128" s="93" t="str">
        <f>VLOOKUP('Especializaciones NETZUN'!$D128,'B.D. (Ocultar)'!$B$4:$M$554,12,FALSE)</f>
        <v>Básico</v>
      </c>
      <c r="K128" s="85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 ht="13.5" customHeight="1">
      <c r="A129" s="245"/>
      <c r="B129" s="238"/>
      <c r="C129" s="142">
        <v>3</v>
      </c>
      <c r="D129" s="143" t="s">
        <v>461</v>
      </c>
      <c r="E129" s="107" t="str">
        <f>VLOOKUP('Especializaciones NETZUN'!$D129,'B.D. (Ocultar)'!$B$4:$M$554,4,FALSE)</f>
        <v>Laura Navarrete</v>
      </c>
      <c r="F129" s="107" t="str">
        <f>VLOOKUP('Especializaciones NETZUN'!$D129,'B.D. (Ocultar)'!$B$4:$M$554,6,FALSE)</f>
        <v>Producción y video</v>
      </c>
      <c r="G129" s="107">
        <f>VLOOKUP('Especializaciones NETZUN'!$D129,'B.D. (Ocultar)'!$B$4:$M$554,11,FALSE)</f>
        <v>2022</v>
      </c>
      <c r="H129" s="108" t="str">
        <f>VLOOKUP('Especializaciones NETZUN'!$D129,'B.D. (Ocultar)'!$B$4:$M$554,9,FALSE)</f>
        <v>1hr 3min</v>
      </c>
      <c r="I129" s="152">
        <v>4.3749999999999997E-2</v>
      </c>
      <c r="J129" s="107" t="str">
        <f>VLOOKUP('Especializaciones NETZUN'!$D129,'B.D. (Ocultar)'!$B$4:$M$554,12,FALSE)</f>
        <v>Intermedio</v>
      </c>
      <c r="K129" s="85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 ht="13.5" customHeight="1">
      <c r="A130" s="243">
        <v>17</v>
      </c>
      <c r="B130" s="242" t="s">
        <v>1717</v>
      </c>
      <c r="C130" s="130">
        <v>1</v>
      </c>
      <c r="D130" s="131" t="s">
        <v>1155</v>
      </c>
      <c r="E130" s="112" t="str">
        <f>VLOOKUP('Especializaciones NETZUN'!$D130,'B.D. (Ocultar)'!$B$4:$M$554,4,FALSE)</f>
        <v>Sergio Bazo</v>
      </c>
      <c r="F130" s="112" t="str">
        <f>VLOOKUP('Especializaciones NETZUN'!$D130,'B.D. (Ocultar)'!$B$4:$M$554,6,FALSE)</f>
        <v>Microsof Office</v>
      </c>
      <c r="G130" s="112">
        <f>VLOOKUP('Especializaciones NETZUN'!$D130,'B.D. (Ocultar)'!$B$4:$M$554,11,FALSE)</f>
        <v>2020</v>
      </c>
      <c r="H130" s="112" t="str">
        <f>VLOOKUP('Especializaciones NETZUN'!$D130,'B.D. (Ocultar)'!$B$4:$M$554,9,FALSE)</f>
        <v>1h 14m</v>
      </c>
      <c r="I130" s="132">
        <v>5.1388888888888887E-2</v>
      </c>
      <c r="J130" s="112" t="str">
        <f>VLOOKUP('Especializaciones NETZUN'!$D130,'B.D. (Ocultar)'!$B$4:$M$554,12,FALSE)</f>
        <v>Básico - Intermedio</v>
      </c>
      <c r="K130" s="85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 ht="13.5" customHeight="1">
      <c r="A131" s="244"/>
      <c r="B131" s="233"/>
      <c r="C131" s="133">
        <v>2</v>
      </c>
      <c r="D131" s="134" t="s">
        <v>717</v>
      </c>
      <c r="E131" s="93" t="str">
        <f>VLOOKUP('Especializaciones NETZUN'!$D131,'B.D. (Ocultar)'!$B$4:$M$554,4,FALSE)</f>
        <v>Sergio Bazo</v>
      </c>
      <c r="F131" s="93" t="str">
        <f>VLOOKUP('Especializaciones NETZUN'!$D131,'B.D. (Ocultar)'!$B$4:$M$554,6,FALSE)</f>
        <v>Microsof Office</v>
      </c>
      <c r="G131" s="93">
        <f>VLOOKUP('Especializaciones NETZUN'!$D131,'B.D. (Ocultar)'!$B$4:$M$554,11,FALSE)</f>
        <v>2021</v>
      </c>
      <c r="H131" s="94" t="str">
        <f>VLOOKUP('Especializaciones NETZUN'!$D131,'B.D. (Ocultar)'!$B$4:$M$554,9,FALSE)</f>
        <v>1hr 51mins</v>
      </c>
      <c r="I131" s="135">
        <v>7.7083333333333337E-2</v>
      </c>
      <c r="J131" s="93" t="str">
        <f>VLOOKUP('Especializaciones NETZUN'!$D131,'B.D. (Ocultar)'!$B$4:$M$554,12,FALSE)</f>
        <v>Avanzado</v>
      </c>
      <c r="K131" s="85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ht="13.5" customHeight="1">
      <c r="A132" s="244"/>
      <c r="B132" s="233"/>
      <c r="C132" s="133">
        <v>3</v>
      </c>
      <c r="D132" s="134" t="s">
        <v>1718</v>
      </c>
      <c r="E132" s="93" t="str">
        <f>VLOOKUP('Especializaciones NETZUN'!$D132,'B.D. (Ocultar)'!$B$4:$M$554,4,FALSE)</f>
        <v>Sergio Bazo</v>
      </c>
      <c r="F132" s="93" t="str">
        <f>VLOOKUP('Especializaciones NETZUN'!$D132,'B.D. (Ocultar)'!$B$4:$M$554,6,FALSE)</f>
        <v>Microsof Office</v>
      </c>
      <c r="G132" s="93">
        <f>VLOOKUP('Especializaciones NETZUN'!$D132,'B.D. (Ocultar)'!$B$4:$M$554,11,FALSE)</f>
        <v>2021</v>
      </c>
      <c r="H132" s="94" t="str">
        <f>VLOOKUP('Especializaciones NETZUN'!$D132,'B.D. (Ocultar)'!$B$4:$M$554,9,FALSE)</f>
        <v>3hr 22mins</v>
      </c>
      <c r="I132" s="135">
        <v>0.14027777777777778</v>
      </c>
      <c r="J132" s="93" t="str">
        <f>VLOOKUP('Especializaciones NETZUN'!$D132,'B.D. (Ocultar)'!$B$4:$M$554,12,FALSE)</f>
        <v>Básico - Intermedio</v>
      </c>
      <c r="K132" s="85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 ht="13.5" customHeight="1">
      <c r="A133" s="244"/>
      <c r="B133" s="233"/>
      <c r="C133" s="133">
        <v>4</v>
      </c>
      <c r="D133" s="134" t="s">
        <v>802</v>
      </c>
      <c r="E133" s="93" t="str">
        <f>VLOOKUP('Especializaciones NETZUN'!$D133,'B.D. (Ocultar)'!$B$4:$M$554,4,FALSE)</f>
        <v>Jumled León</v>
      </c>
      <c r="F133" s="93" t="str">
        <f>VLOOKUP('Especializaciones NETZUN'!$D133,'B.D. (Ocultar)'!$B$4:$M$554,6,FALSE)</f>
        <v>Tecnologia y Digital</v>
      </c>
      <c r="G133" s="93">
        <f>VLOOKUP('Especializaciones NETZUN'!$D133,'B.D. (Ocultar)'!$B$4:$M$554,11,FALSE)</f>
        <v>2021</v>
      </c>
      <c r="H133" s="94" t="str">
        <f>VLOOKUP('Especializaciones NETZUN'!$D133,'B.D. (Ocultar)'!$B$4:$M$554,9,FALSE)</f>
        <v>1hr 50min</v>
      </c>
      <c r="I133" s="135">
        <v>7.6388888888888895E-2</v>
      </c>
      <c r="J133" s="93" t="str">
        <f>VLOOKUP('Especializaciones NETZUN'!$D133,'B.D. (Ocultar)'!$B$4:$M$554,12,FALSE)</f>
        <v>Básico - Intermedio</v>
      </c>
      <c r="K133" s="85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 ht="13.5" customHeight="1">
      <c r="A134" s="244"/>
      <c r="B134" s="233"/>
      <c r="C134" s="133">
        <v>5</v>
      </c>
      <c r="D134" s="134" t="s">
        <v>806</v>
      </c>
      <c r="E134" s="93" t="str">
        <f>VLOOKUP('Especializaciones NETZUN'!$D134,'B.D. (Ocultar)'!$B$4:$M$554,4,FALSE)</f>
        <v>Jumled León</v>
      </c>
      <c r="F134" s="93" t="str">
        <f>VLOOKUP('Especializaciones NETZUN'!$D134,'B.D. (Ocultar)'!$B$4:$M$554,6,FALSE)</f>
        <v>Tecnologia y Digital</v>
      </c>
      <c r="G134" s="93">
        <f>VLOOKUP('Especializaciones NETZUN'!$D134,'B.D. (Ocultar)'!$B$4:$M$554,11,FALSE)</f>
        <v>2021</v>
      </c>
      <c r="H134" s="94" t="str">
        <f>VLOOKUP('Especializaciones NETZUN'!$D134,'B.D. (Ocultar)'!$B$4:$M$554,9,FALSE)</f>
        <v>1hr 39mins</v>
      </c>
      <c r="I134" s="135">
        <v>6.8750000000000006E-2</v>
      </c>
      <c r="J134" s="93" t="str">
        <f>VLOOKUP('Especializaciones NETZUN'!$D134,'B.D. (Ocultar)'!$B$4:$M$554,12,FALSE)</f>
        <v>Básico - Intermedio</v>
      </c>
      <c r="K134" s="85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 ht="13.5" customHeight="1">
      <c r="A135" s="244"/>
      <c r="B135" s="233"/>
      <c r="C135" s="133">
        <v>6</v>
      </c>
      <c r="D135" s="134" t="s">
        <v>1719</v>
      </c>
      <c r="E135" s="93" t="str">
        <f>VLOOKUP('Especializaciones NETZUN'!$D135,'B.D. (Ocultar)'!$B$4:$M$554,4,FALSE)</f>
        <v>Sebastian Polis</v>
      </c>
      <c r="F135" s="93" t="str">
        <f>VLOOKUP('Especializaciones NETZUN'!$D135,'B.D. (Ocultar)'!$B$4:$M$554,6,FALSE)</f>
        <v>Tecnologia y Digital</v>
      </c>
      <c r="G135" s="93">
        <f>VLOOKUP('Especializaciones NETZUN'!$D135,'B.D. (Ocultar)'!$B$4:$M$554,11,FALSE)</f>
        <v>2020</v>
      </c>
      <c r="H135" s="94" t="str">
        <f>VLOOKUP('Especializaciones NETZUN'!$D135,'B.D. (Ocultar)'!$B$4:$M$554,9,FALSE)</f>
        <v>4h 36m</v>
      </c>
      <c r="I135" s="135">
        <v>0.19166666666666668</v>
      </c>
      <c r="J135" s="93" t="str">
        <f>VLOOKUP('Especializaciones NETZUN'!$D135,'B.D. (Ocultar)'!$B$4:$M$554,12,FALSE)</f>
        <v>Básico</v>
      </c>
      <c r="K135" s="85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 ht="13.5" customHeight="1">
      <c r="A136" s="244"/>
      <c r="B136" s="233"/>
      <c r="C136" s="133">
        <v>7</v>
      </c>
      <c r="D136" s="134" t="s">
        <v>408</v>
      </c>
      <c r="E136" s="93" t="str">
        <f>VLOOKUP('Especializaciones NETZUN'!$D136,'B.D. (Ocultar)'!$B$4:$M$554,4,FALSE)</f>
        <v>Sergio Bazo</v>
      </c>
      <c r="F136" s="93" t="str">
        <f>VLOOKUP('Especializaciones NETZUN'!$D136,'B.D. (Ocultar)'!$B$4:$M$554,6,FALSE)</f>
        <v>Microsof Office</v>
      </c>
      <c r="G136" s="93">
        <f>VLOOKUP('Especializaciones NETZUN'!$D136,'B.D. (Ocultar)'!$B$4:$M$554,11,FALSE)</f>
        <v>2022</v>
      </c>
      <c r="H136" s="94" t="str">
        <f>VLOOKUP('Especializaciones NETZUN'!$D136,'B.D. (Ocultar)'!$B$4:$M$554,9,FALSE)</f>
        <v>1hr 8min</v>
      </c>
      <c r="I136" s="135">
        <v>4.7222222222222221E-2</v>
      </c>
      <c r="J136" s="93" t="str">
        <f>VLOOKUP('Especializaciones NETZUN'!$D136,'B.D. (Ocultar)'!$B$4:$M$554,12,FALSE)</f>
        <v>Intermedio</v>
      </c>
      <c r="K136" s="85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ht="13.5" customHeight="1">
      <c r="A137" s="244"/>
      <c r="B137" s="233"/>
      <c r="C137" s="133">
        <v>8</v>
      </c>
      <c r="D137" s="134" t="s">
        <v>459</v>
      </c>
      <c r="E137" s="93" t="str">
        <f>VLOOKUP('Especializaciones NETZUN'!$D137,'B.D. (Ocultar)'!$B$4:$M$554,4,FALSE)</f>
        <v>Ricardo Ramos</v>
      </c>
      <c r="F137" s="93" t="str">
        <f>VLOOKUP('Especializaciones NETZUN'!$D137,'B.D. (Ocultar)'!$B$4:$M$554,6,FALSE)</f>
        <v>Tecnologia y Digital</v>
      </c>
      <c r="G137" s="93">
        <f>VLOOKUP('Especializaciones NETZUN'!$D137,'B.D. (Ocultar)'!$B$4:$M$554,11,FALSE)</f>
        <v>2022</v>
      </c>
      <c r="H137" s="94" t="str">
        <f>VLOOKUP('Especializaciones NETZUN'!$D137,'B.D. (Ocultar)'!$B$4:$M$554,9,FALSE)</f>
        <v>35mins</v>
      </c>
      <c r="I137" s="135">
        <v>2.4305555555555556E-2</v>
      </c>
      <c r="J137" s="93" t="str">
        <f>VLOOKUP('Especializaciones NETZUN'!$D137,'B.D. (Ocultar)'!$B$4:$M$554,12,FALSE)</f>
        <v>Básico</v>
      </c>
      <c r="K137" s="85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</row>
    <row r="138" spans="1:23" ht="13.5" customHeight="1">
      <c r="A138" s="244"/>
      <c r="B138" s="233"/>
      <c r="C138" s="133">
        <v>9</v>
      </c>
      <c r="D138" s="134" t="s">
        <v>571</v>
      </c>
      <c r="E138" s="93" t="str">
        <f>VLOOKUP('Especializaciones NETZUN'!$D138,'B.D. (Ocultar)'!$B$4:$M$554,4,FALSE)</f>
        <v>Tanya Ramirez</v>
      </c>
      <c r="F138" s="93" t="str">
        <f>VLOOKUP('Especializaciones NETZUN'!$D138,'B.D. (Ocultar)'!$B$4:$M$554,6,FALSE)</f>
        <v>Tecnologia y Digital</v>
      </c>
      <c r="G138" s="93">
        <f>VLOOKUP('Especializaciones NETZUN'!$D138,'B.D. (Ocultar)'!$B$4:$M$554,11,FALSE)</f>
        <v>2021</v>
      </c>
      <c r="H138" s="94" t="str">
        <f>VLOOKUP('Especializaciones NETZUN'!$D138,'B.D. (Ocultar)'!$B$4:$M$554,9,FALSE)</f>
        <v>1hr 48mins</v>
      </c>
      <c r="I138" s="135">
        <v>7.4999999999999997E-2</v>
      </c>
      <c r="J138" s="93" t="str">
        <f>VLOOKUP('Especializaciones NETZUN'!$D138,'B.D. (Ocultar)'!$B$4:$M$554,12,FALSE)</f>
        <v>Básico - Intermedio</v>
      </c>
      <c r="K138" s="85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</row>
    <row r="139" spans="1:23" ht="13.5" customHeight="1">
      <c r="A139" s="244"/>
      <c r="B139" s="233"/>
      <c r="C139" s="133">
        <v>10</v>
      </c>
      <c r="D139" s="134" t="s">
        <v>428</v>
      </c>
      <c r="E139" s="93" t="str">
        <f>VLOOKUP('Especializaciones NETZUN'!$D139,'B.D. (Ocultar)'!$B$4:$M$554,4,FALSE)</f>
        <v>Ricardo Ramos</v>
      </c>
      <c r="F139" s="93" t="str">
        <f>VLOOKUP('Especializaciones NETZUN'!$D139,'B.D. (Ocultar)'!$B$4:$M$554,6,FALSE)</f>
        <v>Tecnologia y Digital</v>
      </c>
      <c r="G139" s="93">
        <f>VLOOKUP('Especializaciones NETZUN'!$D139,'B.D. (Ocultar)'!$B$4:$M$554,11,FALSE)</f>
        <v>2022</v>
      </c>
      <c r="H139" s="94" t="str">
        <f>VLOOKUP('Especializaciones NETZUN'!$D139,'B.D. (Ocultar)'!$B$4:$M$554,9,FALSE)</f>
        <v>1hr 5min</v>
      </c>
      <c r="I139" s="135">
        <v>4.5138888888888888E-2</v>
      </c>
      <c r="J139" s="93" t="str">
        <f>VLOOKUP('Especializaciones NETZUN'!$D139,'B.D. (Ocultar)'!$B$4:$M$554,12,FALSE)</f>
        <v>Básico - Intermedio</v>
      </c>
      <c r="K139" s="85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</row>
    <row r="140" spans="1:23" ht="13.5" customHeight="1">
      <c r="A140" s="245"/>
      <c r="B140" s="240"/>
      <c r="C140" s="136">
        <v>11</v>
      </c>
      <c r="D140" s="137" t="s">
        <v>464</v>
      </c>
      <c r="E140" s="102" t="str">
        <f>VLOOKUP('Especializaciones NETZUN'!$D140,'B.D. (Ocultar)'!$B$4:$M$554,4,FALSE)</f>
        <v>Yuri Morales</v>
      </c>
      <c r="F140" s="102" t="str">
        <f>VLOOKUP('Especializaciones NETZUN'!$D140,'B.D. (Ocultar)'!$B$4:$M$554,6,FALSE)</f>
        <v>Tecnologia y Digital</v>
      </c>
      <c r="G140" s="102">
        <f>VLOOKUP('Especializaciones NETZUN'!$D140,'B.D. (Ocultar)'!$B$4:$M$554,11,FALSE)</f>
        <v>2022</v>
      </c>
      <c r="H140" s="103" t="str">
        <f>VLOOKUP('Especializaciones NETZUN'!$D140,'B.D. (Ocultar)'!$B$4:$M$554,9,FALSE)</f>
        <v>1hr 30min</v>
      </c>
      <c r="I140" s="138">
        <v>6.25E-2</v>
      </c>
      <c r="J140" s="102" t="str">
        <f>VLOOKUP('Especializaciones NETZUN'!$D140,'B.D. (Ocultar)'!$B$4:$M$554,12,FALSE)</f>
        <v>Básico - Intermedio</v>
      </c>
      <c r="K140" s="85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</row>
    <row r="141" spans="1:23" ht="13.5" customHeight="1">
      <c r="A141" s="243">
        <v>18</v>
      </c>
      <c r="B141" s="237" t="s">
        <v>1720</v>
      </c>
      <c r="C141" s="139">
        <v>1</v>
      </c>
      <c r="D141" s="140" t="s">
        <v>1043</v>
      </c>
      <c r="E141" s="94" t="str">
        <f>VLOOKUP('Especializaciones NETZUN'!$D141,'B.D. (Ocultar)'!$B$4:$M$554,4,FALSE)</f>
        <v>Edú Solano</v>
      </c>
      <c r="F141" s="94" t="str">
        <f>VLOOKUP('Especializaciones NETZUN'!$D141,'B.D. (Ocultar)'!$B$4:$M$554,6,FALSE)</f>
        <v>Negocios</v>
      </c>
      <c r="G141" s="94">
        <f>VLOOKUP('Especializaciones NETZUN'!$D141,'B.D. (Ocultar)'!$B$4:$M$554,11,FALSE)</f>
        <v>2020</v>
      </c>
      <c r="H141" s="94" t="str">
        <f>VLOOKUP('Especializaciones NETZUN'!$D141,'B.D. (Ocultar)'!$B$4:$M$554,9,FALSE)</f>
        <v>1h</v>
      </c>
      <c r="I141" s="141">
        <v>4.1666666666666664E-2</v>
      </c>
      <c r="J141" s="94" t="str">
        <f>VLOOKUP('Especializaciones NETZUN'!$D141,'B.D. (Ocultar)'!$B$4:$M$554,12,FALSE)</f>
        <v>Básico</v>
      </c>
      <c r="K141" s="85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</row>
    <row r="142" spans="1:23" ht="13.5" customHeight="1">
      <c r="A142" s="244"/>
      <c r="B142" s="233"/>
      <c r="C142" s="133">
        <v>2</v>
      </c>
      <c r="D142" s="134" t="s">
        <v>789</v>
      </c>
      <c r="E142" s="93" t="str">
        <f>VLOOKUP('Especializaciones NETZUN'!$D142,'B.D. (Ocultar)'!$B$4:$M$554,4,FALSE)</f>
        <v>Ismael Valencia</v>
      </c>
      <c r="F142" s="93" t="str">
        <f>VLOOKUP('Especializaciones NETZUN'!$D142,'B.D. (Ocultar)'!$B$4:$M$554,6,FALSE)</f>
        <v>Negocios</v>
      </c>
      <c r="G142" s="93">
        <f>VLOOKUP('Especializaciones NETZUN'!$D142,'B.D. (Ocultar)'!$B$4:$M$554,11,FALSE)</f>
        <v>2021</v>
      </c>
      <c r="H142" s="94" t="str">
        <f>VLOOKUP('Especializaciones NETZUN'!$D142,'B.D. (Ocultar)'!$B$4:$M$554,9,FALSE)</f>
        <v>2hrs</v>
      </c>
      <c r="I142" s="135">
        <v>8.3333333333333329E-2</v>
      </c>
      <c r="J142" s="93" t="str">
        <f>VLOOKUP('Especializaciones NETZUN'!$D142,'B.D. (Ocultar)'!$B$4:$M$554,12,FALSE)</f>
        <v>Intermedio</v>
      </c>
      <c r="K142" s="85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</row>
    <row r="143" spans="1:23" ht="13.5" customHeight="1">
      <c r="A143" s="244"/>
      <c r="B143" s="233"/>
      <c r="C143" s="133">
        <v>3</v>
      </c>
      <c r="D143" s="134" t="s">
        <v>748</v>
      </c>
      <c r="E143" s="93" t="str">
        <f>VLOOKUP('Especializaciones NETZUN'!$D143,'B.D. (Ocultar)'!$B$4:$M$554,4,FALSE)</f>
        <v>Javier Aguirre</v>
      </c>
      <c r="F143" s="93" t="str">
        <f>VLOOKUP('Especializaciones NETZUN'!$D143,'B.D. (Ocultar)'!$B$4:$M$554,6,FALSE)</f>
        <v>Negocios</v>
      </c>
      <c r="G143" s="93">
        <f>VLOOKUP('Especializaciones NETZUN'!$D143,'B.D. (Ocultar)'!$B$4:$M$554,11,FALSE)</f>
        <v>2021</v>
      </c>
      <c r="H143" s="94" t="str">
        <f>VLOOKUP('Especializaciones NETZUN'!$D143,'B.D. (Ocultar)'!$B$4:$M$554,9,FALSE)</f>
        <v>3hrs 32mins</v>
      </c>
      <c r="I143" s="135">
        <v>0.14722222222222223</v>
      </c>
      <c r="J143" s="93" t="str">
        <f>VLOOKUP('Especializaciones NETZUN'!$D143,'B.D. (Ocultar)'!$B$4:$M$554,12,FALSE)</f>
        <v>Básico - Intermedio</v>
      </c>
      <c r="K143" s="85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</row>
    <row r="144" spans="1:23" ht="13.5" customHeight="1">
      <c r="A144" s="244"/>
      <c r="B144" s="233"/>
      <c r="C144" s="133">
        <v>4</v>
      </c>
      <c r="D144" s="134" t="s">
        <v>552</v>
      </c>
      <c r="E144" s="93" t="str">
        <f>VLOOKUP('Especializaciones NETZUN'!$D144,'B.D. (Ocultar)'!$B$4:$M$554,4,FALSE)</f>
        <v>Iván Araya</v>
      </c>
      <c r="F144" s="93" t="str">
        <f>VLOOKUP('Especializaciones NETZUN'!$D144,'B.D. (Ocultar)'!$B$4:$M$554,6,FALSE)</f>
        <v>Negocios</v>
      </c>
      <c r="G144" s="93">
        <f>VLOOKUP('Especializaciones NETZUN'!$D144,'B.D. (Ocultar)'!$B$4:$M$554,11,FALSE)</f>
        <v>2022</v>
      </c>
      <c r="H144" s="94" t="str">
        <f>VLOOKUP('Especializaciones NETZUN'!$D144,'B.D. (Ocultar)'!$B$4:$M$554,9,FALSE)</f>
        <v>2hr 32mins</v>
      </c>
      <c r="I144" s="135">
        <v>0.10555555555555556</v>
      </c>
      <c r="J144" s="93" t="str">
        <f>VLOOKUP('Especializaciones NETZUN'!$D144,'B.D. (Ocultar)'!$B$4:$M$554,12,FALSE)</f>
        <v>Básico - Intermedio</v>
      </c>
      <c r="K144" s="85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</row>
    <row r="145" spans="1:23" ht="13.5" customHeight="1">
      <c r="A145" s="244"/>
      <c r="B145" s="233"/>
      <c r="C145" s="133">
        <v>5</v>
      </c>
      <c r="D145" s="134" t="s">
        <v>486</v>
      </c>
      <c r="E145" s="93" t="str">
        <f>VLOOKUP('Especializaciones NETZUN'!$D145,'B.D. (Ocultar)'!$B$4:$M$554,4,FALSE)</f>
        <v>Iván Araya</v>
      </c>
      <c r="F145" s="93" t="str">
        <f>VLOOKUP('Especializaciones NETZUN'!$D145,'B.D. (Ocultar)'!$B$4:$M$554,6,FALSE)</f>
        <v>Negocios</v>
      </c>
      <c r="G145" s="93">
        <f>VLOOKUP('Especializaciones NETZUN'!$D145,'B.D. (Ocultar)'!$B$4:$M$554,11,FALSE)</f>
        <v>2022</v>
      </c>
      <c r="H145" s="94" t="str">
        <f>VLOOKUP('Especializaciones NETZUN'!$D145,'B.D. (Ocultar)'!$B$4:$M$554,9,FALSE)</f>
        <v>2hr</v>
      </c>
      <c r="I145" s="135">
        <v>8.3333333333333329E-2</v>
      </c>
      <c r="J145" s="93" t="str">
        <f>VLOOKUP('Especializaciones NETZUN'!$D145,'B.D. (Ocultar)'!$B$4:$M$554,12,FALSE)</f>
        <v>Básico - Intermedio</v>
      </c>
      <c r="K145" s="85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</row>
    <row r="146" spans="1:23" ht="13.5" customHeight="1">
      <c r="A146" s="244"/>
      <c r="B146" s="233"/>
      <c r="C146" s="133">
        <v>6</v>
      </c>
      <c r="D146" s="134" t="s">
        <v>609</v>
      </c>
      <c r="E146" s="93" t="str">
        <f>VLOOKUP('Especializaciones NETZUN'!$D146,'B.D. (Ocultar)'!$B$4:$M$554,4,FALSE)</f>
        <v>Mauricio Hilbck</v>
      </c>
      <c r="F146" s="93" t="str">
        <f>VLOOKUP('Especializaciones NETZUN'!$D146,'B.D. (Ocultar)'!$B$4:$M$554,6,FALSE)</f>
        <v>Negocios</v>
      </c>
      <c r="G146" s="93">
        <f>VLOOKUP('Especializaciones NETZUN'!$D146,'B.D. (Ocultar)'!$B$4:$M$554,11,FALSE)</f>
        <v>2021</v>
      </c>
      <c r="H146" s="94" t="str">
        <f>VLOOKUP('Especializaciones NETZUN'!$D146,'B.D. (Ocultar)'!$B$4:$M$554,9,FALSE)</f>
        <v>1hr 13mins</v>
      </c>
      <c r="I146" s="135">
        <v>5.0694444444444445E-2</v>
      </c>
      <c r="J146" s="93" t="str">
        <f>VLOOKUP('Especializaciones NETZUN'!$D146,'B.D. (Ocultar)'!$B$4:$M$554,12,FALSE)</f>
        <v>Básico - Intermedio</v>
      </c>
      <c r="K146" s="85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</row>
    <row r="147" spans="1:23" ht="13.5" customHeight="1">
      <c r="A147" s="244"/>
      <c r="B147" s="233"/>
      <c r="C147" s="133">
        <v>7</v>
      </c>
      <c r="D147" s="134" t="s">
        <v>592</v>
      </c>
      <c r="E147" s="93" t="str">
        <f>VLOOKUP('Especializaciones NETZUN'!$D147,'B.D. (Ocultar)'!$B$4:$M$554,4,FALSE)</f>
        <v>Mauricio Hilbck</v>
      </c>
      <c r="F147" s="93" t="str">
        <f>VLOOKUP('Especializaciones NETZUN'!$D147,'B.D. (Ocultar)'!$B$4:$M$554,6,FALSE)</f>
        <v>Negocios</v>
      </c>
      <c r="G147" s="93">
        <f>VLOOKUP('Especializaciones NETZUN'!$D147,'B.D. (Ocultar)'!$B$4:$M$554,11,FALSE)</f>
        <v>2021</v>
      </c>
      <c r="H147" s="94" t="str">
        <f>VLOOKUP('Especializaciones NETZUN'!$D147,'B.D. (Ocultar)'!$B$4:$M$554,9,FALSE)</f>
        <v>1hr 15mins</v>
      </c>
      <c r="I147" s="135">
        <v>5.2083333333333336E-2</v>
      </c>
      <c r="J147" s="93" t="str">
        <f>VLOOKUP('Especializaciones NETZUN'!$D147,'B.D. (Ocultar)'!$B$4:$M$554,12,FALSE)</f>
        <v>Básico - Intermedio</v>
      </c>
      <c r="K147" s="85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</row>
    <row r="148" spans="1:23" ht="13.5" customHeight="1">
      <c r="A148" s="244"/>
      <c r="B148" s="233"/>
      <c r="C148" s="133">
        <v>8</v>
      </c>
      <c r="D148" s="134" t="s">
        <v>594</v>
      </c>
      <c r="E148" s="93" t="str">
        <f>VLOOKUP('Especializaciones NETZUN'!$D148,'B.D. (Ocultar)'!$B$4:$M$554,4,FALSE)</f>
        <v>Mauricio Hilbck</v>
      </c>
      <c r="F148" s="93" t="str">
        <f>VLOOKUP('Especializaciones NETZUN'!$D148,'B.D. (Ocultar)'!$B$4:$M$554,6,FALSE)</f>
        <v>Negocios</v>
      </c>
      <c r="G148" s="93">
        <f>VLOOKUP('Especializaciones NETZUN'!$D148,'B.D. (Ocultar)'!$B$4:$M$554,11,FALSE)</f>
        <v>2021</v>
      </c>
      <c r="H148" s="94" t="str">
        <f>VLOOKUP('Especializaciones NETZUN'!$D148,'B.D. (Ocultar)'!$B$4:$M$554,9,FALSE)</f>
        <v>1hr 7mins</v>
      </c>
      <c r="I148" s="135">
        <v>4.6527777777777779E-2</v>
      </c>
      <c r="J148" s="93" t="str">
        <f>VLOOKUP('Especializaciones NETZUN'!$D148,'B.D. (Ocultar)'!$B$4:$M$554,12,FALSE)</f>
        <v>Básico - Intermedio</v>
      </c>
      <c r="K148" s="85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</row>
    <row r="149" spans="1:23" ht="13.5" customHeight="1">
      <c r="A149" s="244"/>
      <c r="B149" s="233"/>
      <c r="C149" s="133">
        <v>9</v>
      </c>
      <c r="D149" s="134" t="s">
        <v>733</v>
      </c>
      <c r="E149" s="93" t="str">
        <f>VLOOKUP('Especializaciones NETZUN'!$D149,'B.D. (Ocultar)'!$B$4:$M$554,4,FALSE)</f>
        <v>Felipe Acencio</v>
      </c>
      <c r="F149" s="93" t="str">
        <f>VLOOKUP('Especializaciones NETZUN'!$D149,'B.D. (Ocultar)'!$B$4:$M$554,6,FALSE)</f>
        <v>Negocios</v>
      </c>
      <c r="G149" s="93">
        <f>VLOOKUP('Especializaciones NETZUN'!$D149,'B.D. (Ocultar)'!$B$4:$M$554,11,FALSE)</f>
        <v>2021</v>
      </c>
      <c r="H149" s="94" t="str">
        <f>VLOOKUP('Especializaciones NETZUN'!$D149,'B.D. (Ocultar)'!$B$4:$M$554,9,FALSE)</f>
        <v>1hr 19mins</v>
      </c>
      <c r="I149" s="135">
        <v>5.486111111111111E-2</v>
      </c>
      <c r="J149" s="93" t="str">
        <f>VLOOKUP('Especializaciones NETZUN'!$D149,'B.D. (Ocultar)'!$B$4:$M$554,12,FALSE)</f>
        <v>Básico - Intermedio</v>
      </c>
      <c r="K149" s="85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</row>
    <row r="150" spans="1:23" ht="13.5" customHeight="1">
      <c r="A150" s="244"/>
      <c r="B150" s="233"/>
      <c r="C150" s="133">
        <v>10</v>
      </c>
      <c r="D150" s="134" t="s">
        <v>686</v>
      </c>
      <c r="E150" s="93" t="str">
        <f>VLOOKUP('Especializaciones NETZUN'!$D150,'B.D. (Ocultar)'!$B$4:$M$554,4,FALSE)</f>
        <v>Angelo Toledo</v>
      </c>
      <c r="F150" s="93" t="str">
        <f>VLOOKUP('Especializaciones NETZUN'!$D150,'B.D. (Ocultar)'!$B$4:$M$554,6,FALSE)</f>
        <v>Negocios</v>
      </c>
      <c r="G150" s="93">
        <f>VLOOKUP('Especializaciones NETZUN'!$D150,'B.D. (Ocultar)'!$B$4:$M$554,11,FALSE)</f>
        <v>2021</v>
      </c>
      <c r="H150" s="94" t="str">
        <f>VLOOKUP('Especializaciones NETZUN'!$D150,'B.D. (Ocultar)'!$B$4:$M$554,9,FALSE)</f>
        <v>1hr 33mins</v>
      </c>
      <c r="I150" s="135">
        <v>6.458333333333334E-2</v>
      </c>
      <c r="J150" s="93" t="str">
        <f>VLOOKUP('Especializaciones NETZUN'!$D150,'B.D. (Ocultar)'!$B$4:$M$554,12,FALSE)</f>
        <v>Intermedio</v>
      </c>
      <c r="K150" s="85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</row>
    <row r="151" spans="1:23" ht="13.5" customHeight="1">
      <c r="A151" s="244"/>
      <c r="B151" s="233"/>
      <c r="C151" s="133">
        <v>11</v>
      </c>
      <c r="D151" s="134" t="s">
        <v>610</v>
      </c>
      <c r="E151" s="93" t="str">
        <f>VLOOKUP('Especializaciones NETZUN'!$D151,'B.D. (Ocultar)'!$B$4:$M$554,4,FALSE)</f>
        <v>Angelo Toledo</v>
      </c>
      <c r="F151" s="93" t="str">
        <f>VLOOKUP('Especializaciones NETZUN'!$D151,'B.D. (Ocultar)'!$B$4:$M$554,6,FALSE)</f>
        <v>Negocios</v>
      </c>
      <c r="G151" s="93">
        <f>VLOOKUP('Especializaciones NETZUN'!$D151,'B.D. (Ocultar)'!$B$4:$M$554,11,FALSE)</f>
        <v>2021</v>
      </c>
      <c r="H151" s="94" t="str">
        <f>VLOOKUP('Especializaciones NETZUN'!$D151,'B.D. (Ocultar)'!$B$4:$M$554,9,FALSE)</f>
        <v>1hr 13mins</v>
      </c>
      <c r="I151" s="135">
        <v>5.0694444444444445E-2</v>
      </c>
      <c r="J151" s="93" t="str">
        <f>VLOOKUP('Especializaciones NETZUN'!$D151,'B.D. (Ocultar)'!$B$4:$M$554,12,FALSE)</f>
        <v>Básico - Intermedio</v>
      </c>
      <c r="K151" s="85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</row>
    <row r="152" spans="1:23" ht="13.5" customHeight="1">
      <c r="A152" s="245"/>
      <c r="B152" s="238"/>
      <c r="C152" s="142">
        <v>12</v>
      </c>
      <c r="D152" s="143" t="s">
        <v>542</v>
      </c>
      <c r="E152" s="107" t="str">
        <f>VLOOKUP('Especializaciones NETZUN'!$D152,'B.D. (Ocultar)'!$B$4:$M$554,4,FALSE)</f>
        <v>Gianfranco Binda</v>
      </c>
      <c r="F152" s="107" t="str">
        <f>VLOOKUP('Especializaciones NETZUN'!$D152,'B.D. (Ocultar)'!$B$4:$M$554,6,FALSE)</f>
        <v>Negocios</v>
      </c>
      <c r="G152" s="107">
        <f>VLOOKUP('Especializaciones NETZUN'!$D152,'B.D. (Ocultar)'!$B$4:$M$554,11,FALSE)</f>
        <v>2022</v>
      </c>
      <c r="H152" s="108" t="str">
        <f>VLOOKUP('Especializaciones NETZUN'!$D152,'B.D. (Ocultar)'!$B$4:$M$554,9,FALSE)</f>
        <v>3hr 24mins</v>
      </c>
      <c r="I152" s="144">
        <v>0.14166666666666666</v>
      </c>
      <c r="J152" s="107" t="str">
        <f>VLOOKUP('Especializaciones NETZUN'!$D152,'B.D. (Ocultar)'!$B$4:$M$554,12,FALSE)</f>
        <v>Básico - Intermedio</v>
      </c>
      <c r="K152" s="85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</row>
    <row r="153" spans="1:23" ht="13.5" customHeight="1">
      <c r="A153" s="243">
        <v>19</v>
      </c>
      <c r="B153" s="239" t="s">
        <v>1721</v>
      </c>
      <c r="C153" s="130">
        <v>1</v>
      </c>
      <c r="D153" s="131" t="s">
        <v>620</v>
      </c>
      <c r="E153" s="112" t="str">
        <f>VLOOKUP('Especializaciones NETZUN'!$D153,'B.D. (Ocultar)'!$B$4:$M$554,4,FALSE)</f>
        <v>Diego Lara</v>
      </c>
      <c r="F153" s="112" t="str">
        <f>VLOOKUP('Especializaciones NETZUN'!$D153,'B.D. (Ocultar)'!$B$4:$M$554,6,FALSE)</f>
        <v>Marketing</v>
      </c>
      <c r="G153" s="112">
        <f>VLOOKUP('Especializaciones NETZUN'!$D153,'B.D. (Ocultar)'!$B$4:$M$554,11,FALSE)</f>
        <v>2021</v>
      </c>
      <c r="H153" s="112" t="str">
        <f>VLOOKUP('Especializaciones NETZUN'!$D153,'B.D. (Ocultar)'!$B$4:$M$554,9,FALSE)</f>
        <v>1hr 43mins</v>
      </c>
      <c r="I153" s="132">
        <v>7.1527777777777773E-2</v>
      </c>
      <c r="J153" s="112" t="str">
        <f>VLOOKUP('Especializaciones NETZUN'!$D153,'B.D. (Ocultar)'!$B$4:$M$554,12,FALSE)</f>
        <v>Intermedio</v>
      </c>
      <c r="K153" s="85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</row>
    <row r="154" spans="1:23" ht="13.5" customHeight="1">
      <c r="A154" s="244"/>
      <c r="B154" s="233"/>
      <c r="C154" s="133">
        <v>2</v>
      </c>
      <c r="D154" s="134" t="s">
        <v>401</v>
      </c>
      <c r="E154" s="93" t="str">
        <f>VLOOKUP('Especializaciones NETZUN'!$D154,'B.D. (Ocultar)'!$B$4:$M$554,4,FALSE)</f>
        <v>Marcela Rouillon</v>
      </c>
      <c r="F154" s="93" t="str">
        <f>VLOOKUP('Especializaciones NETZUN'!$D154,'B.D. (Ocultar)'!$B$4:$M$554,6,FALSE)</f>
        <v>Marketing</v>
      </c>
      <c r="G154" s="93">
        <f>VLOOKUP('Especializaciones NETZUN'!$D154,'B.D. (Ocultar)'!$B$4:$M$554,11,FALSE)</f>
        <v>2022</v>
      </c>
      <c r="H154" s="94" t="str">
        <f>VLOOKUP('Especializaciones NETZUN'!$D154,'B.D. (Ocultar)'!$B$4:$M$554,9,FALSE)</f>
        <v>1hr 14min</v>
      </c>
      <c r="I154" s="135">
        <v>5.1388888888888887E-2</v>
      </c>
      <c r="J154" s="93" t="str">
        <f>VLOOKUP('Especializaciones NETZUN'!$D154,'B.D. (Ocultar)'!$B$4:$M$554,12,FALSE)</f>
        <v>Intermedio</v>
      </c>
      <c r="K154" s="85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</row>
    <row r="155" spans="1:23" ht="13.5" customHeight="1">
      <c r="A155" s="244"/>
      <c r="B155" s="233"/>
      <c r="C155" s="133">
        <v>3</v>
      </c>
      <c r="D155" s="134" t="s">
        <v>382</v>
      </c>
      <c r="E155" s="93" t="str">
        <f>VLOOKUP('Especializaciones NETZUN'!$D155,'B.D. (Ocultar)'!$B$4:$M$554,4,FALSE)</f>
        <v>Tatiana Granadino</v>
      </c>
      <c r="F155" s="93" t="str">
        <f>VLOOKUP('Especializaciones NETZUN'!$D155,'B.D. (Ocultar)'!$B$4:$M$554,6,FALSE)</f>
        <v>Marketing</v>
      </c>
      <c r="G155" s="93">
        <f>VLOOKUP('Especializaciones NETZUN'!$D155,'B.D. (Ocultar)'!$B$4:$M$554,11,FALSE)</f>
        <v>2022</v>
      </c>
      <c r="H155" s="94" t="str">
        <f>VLOOKUP('Especializaciones NETZUN'!$D155,'B.D. (Ocultar)'!$B$4:$M$554,9,FALSE)</f>
        <v>1hr 2min</v>
      </c>
      <c r="I155" s="135">
        <v>4.3055555555555555E-2</v>
      </c>
      <c r="J155" s="93" t="str">
        <f>VLOOKUP('Especializaciones NETZUN'!$D155,'B.D. (Ocultar)'!$B$4:$M$554,12,FALSE)</f>
        <v>Avanzado</v>
      </c>
      <c r="K155" s="85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</row>
    <row r="156" spans="1:23" ht="13.5" customHeight="1">
      <c r="A156" s="244"/>
      <c r="B156" s="233"/>
      <c r="C156" s="133">
        <v>4</v>
      </c>
      <c r="D156" s="134" t="s">
        <v>648</v>
      </c>
      <c r="E156" s="93" t="str">
        <f>VLOOKUP('Especializaciones NETZUN'!$D156,'B.D. (Ocultar)'!$B$4:$M$554,4,FALSE)</f>
        <v>Julián Aguilar</v>
      </c>
      <c r="F156" s="93" t="str">
        <f>VLOOKUP('Especializaciones NETZUN'!$D156,'B.D. (Ocultar)'!$B$4:$M$554,6,FALSE)</f>
        <v>Marketing</v>
      </c>
      <c r="G156" s="93">
        <f>VLOOKUP('Especializaciones NETZUN'!$D156,'B.D. (Ocultar)'!$B$4:$M$554,11,FALSE)</f>
        <v>2021</v>
      </c>
      <c r="H156" s="94" t="str">
        <f>VLOOKUP('Especializaciones NETZUN'!$D156,'B.D. (Ocultar)'!$B$4:$M$554,9,FALSE)</f>
        <v>1hr 35mins</v>
      </c>
      <c r="I156" s="135">
        <v>6.5972222222222224E-2</v>
      </c>
      <c r="J156" s="93" t="str">
        <f>VLOOKUP('Especializaciones NETZUN'!$D156,'B.D. (Ocultar)'!$B$4:$M$554,12,FALSE)</f>
        <v>Básico</v>
      </c>
      <c r="K156" s="85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</row>
    <row r="157" spans="1:23" ht="13.5" customHeight="1">
      <c r="A157" s="244"/>
      <c r="B157" s="233"/>
      <c r="C157" s="133">
        <v>5</v>
      </c>
      <c r="D157" s="134" t="s">
        <v>433</v>
      </c>
      <c r="E157" s="93" t="str">
        <f>VLOOKUP('Especializaciones NETZUN'!$D157,'B.D. (Ocultar)'!$B$4:$M$554,4,FALSE)</f>
        <v>Jonathan Rodríguez</v>
      </c>
      <c r="F157" s="93" t="str">
        <f>VLOOKUP('Especializaciones NETZUN'!$D157,'B.D. (Ocultar)'!$B$4:$M$554,6,FALSE)</f>
        <v>Marketing</v>
      </c>
      <c r="G157" s="93">
        <f>VLOOKUP('Especializaciones NETZUN'!$D157,'B.D. (Ocultar)'!$B$4:$M$554,11,FALSE)</f>
        <v>2022</v>
      </c>
      <c r="H157" s="94" t="str">
        <f>VLOOKUP('Especializaciones NETZUN'!$D157,'B.D. (Ocultar)'!$B$4:$M$554,9,FALSE)</f>
        <v>1hr 44min</v>
      </c>
      <c r="I157" s="135">
        <v>7.2222222222222215E-2</v>
      </c>
      <c r="J157" s="93" t="str">
        <f>VLOOKUP('Especializaciones NETZUN'!$D157,'B.D. (Ocultar)'!$B$4:$M$554,12,FALSE)</f>
        <v>Intermedio</v>
      </c>
      <c r="K157" s="85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</row>
    <row r="158" spans="1:23" ht="13.5" customHeight="1">
      <c r="A158" s="244"/>
      <c r="B158" s="233"/>
      <c r="C158" s="133">
        <v>6</v>
      </c>
      <c r="D158" s="134" t="s">
        <v>430</v>
      </c>
      <c r="E158" s="93" t="str">
        <f>VLOOKUP('Especializaciones NETZUN'!$D158,'B.D. (Ocultar)'!$B$4:$M$554,4,FALSE)</f>
        <v>Jonathan Rodríguez</v>
      </c>
      <c r="F158" s="93" t="str">
        <f>VLOOKUP('Especializaciones NETZUN'!$D158,'B.D. (Ocultar)'!$B$4:$M$554,6,FALSE)</f>
        <v>Marketing</v>
      </c>
      <c r="G158" s="93">
        <f>VLOOKUP('Especializaciones NETZUN'!$D158,'B.D. (Ocultar)'!$B$4:$M$554,11,FALSE)</f>
        <v>2022</v>
      </c>
      <c r="H158" s="94" t="str">
        <f>VLOOKUP('Especializaciones NETZUN'!$D158,'B.D. (Ocultar)'!$B$4:$M$554,9,FALSE)</f>
        <v>1hr 38min</v>
      </c>
      <c r="I158" s="135">
        <v>6.805555555555555E-2</v>
      </c>
      <c r="J158" s="93" t="str">
        <f>VLOOKUP('Especializaciones NETZUN'!$D158,'B.D. (Ocultar)'!$B$4:$M$554,12,FALSE)</f>
        <v>Avanzado</v>
      </c>
      <c r="K158" s="85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</row>
    <row r="159" spans="1:23" ht="13.5" customHeight="1">
      <c r="A159" s="244"/>
      <c r="B159" s="233"/>
      <c r="C159" s="142">
        <v>7</v>
      </c>
      <c r="D159" s="143" t="s">
        <v>1722</v>
      </c>
      <c r="E159" s="93" t="str">
        <f>VLOOKUP('Especializaciones NETZUN'!$D159,'B.D. (Ocultar)'!$B$4:$M$554,4,FALSE)</f>
        <v>Nicole Torres</v>
      </c>
      <c r="F159" s="93" t="str">
        <f>VLOOKUP('Especializaciones NETZUN'!$D159,'B.D. (Ocultar)'!$B$4:$M$554,6,FALSE)</f>
        <v>Marketing</v>
      </c>
      <c r="G159" s="93">
        <f>VLOOKUP('Especializaciones NETZUN'!$D159,'B.D. (Ocultar)'!$B$4:$M$554,11,FALSE)</f>
        <v>2022</v>
      </c>
      <c r="H159" s="94" t="str">
        <f>VLOOKUP('Especializaciones NETZUN'!$D159,'B.D. (Ocultar)'!$B$4:$M$554,9,FALSE)</f>
        <v>1hr 40min</v>
      </c>
      <c r="I159" s="135">
        <v>6.9444444444444448E-2</v>
      </c>
      <c r="J159" s="93" t="str">
        <f>VLOOKUP('Especializaciones NETZUN'!$D159,'B.D. (Ocultar)'!$B$4:$M$554,12,FALSE)</f>
        <v>Básico</v>
      </c>
      <c r="K159" s="85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</row>
    <row r="160" spans="1:23" ht="13.5" customHeight="1">
      <c r="A160" s="244"/>
      <c r="B160" s="233"/>
      <c r="C160" s="142">
        <v>8</v>
      </c>
      <c r="D160" s="143" t="s">
        <v>1723</v>
      </c>
      <c r="E160" s="93" t="str">
        <f>VLOOKUP('Especializaciones NETZUN'!$D160,'B.D. (Ocultar)'!$B$4:$M$554,4,FALSE)</f>
        <v>Beatriz Calzada</v>
      </c>
      <c r="F160" s="93" t="str">
        <f>VLOOKUP('Especializaciones NETZUN'!$D160,'B.D. (Ocultar)'!$B$4:$M$554,6,FALSE)</f>
        <v>Marketing</v>
      </c>
      <c r="G160" s="93">
        <f>VLOOKUP('Especializaciones NETZUN'!$D160,'B.D. (Ocultar)'!$B$4:$M$554,11,FALSE)</f>
        <v>2021</v>
      </c>
      <c r="H160" s="94" t="str">
        <f>VLOOKUP('Especializaciones NETZUN'!$D160,'B.D. (Ocultar)'!$B$4:$M$554,9,FALSE)</f>
        <v>4hr 54mins</v>
      </c>
      <c r="I160" s="135">
        <v>0.20416666666666666</v>
      </c>
      <c r="J160" s="93" t="str">
        <f>VLOOKUP('Especializaciones NETZUN'!$D160,'B.D. (Ocultar)'!$B$4:$M$554,12,FALSE)</f>
        <v>Intermedio</v>
      </c>
      <c r="K160" s="85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</row>
    <row r="161" spans="1:23" ht="13.5" customHeight="1">
      <c r="A161" s="244"/>
      <c r="B161" s="233"/>
      <c r="C161" s="142">
        <v>9</v>
      </c>
      <c r="D161" s="143" t="s">
        <v>731</v>
      </c>
      <c r="E161" s="93" t="str">
        <f>VLOOKUP('Especializaciones NETZUN'!$D161,'B.D. (Ocultar)'!$B$4:$M$554,4,FALSE)</f>
        <v>Gabriela Benitez</v>
      </c>
      <c r="F161" s="93" t="str">
        <f>VLOOKUP('Especializaciones NETZUN'!$D161,'B.D. (Ocultar)'!$B$4:$M$554,6,FALSE)</f>
        <v>Marketing</v>
      </c>
      <c r="G161" s="93">
        <f>VLOOKUP('Especializaciones NETZUN'!$D161,'B.D. (Ocultar)'!$B$4:$M$554,11,FALSE)</f>
        <v>2021</v>
      </c>
      <c r="H161" s="94" t="str">
        <f>VLOOKUP('Especializaciones NETZUN'!$D161,'B.D. (Ocultar)'!$B$4:$M$554,9,FALSE)</f>
        <v>1hr 48mins</v>
      </c>
      <c r="I161" s="135">
        <v>7.4999999999999997E-2</v>
      </c>
      <c r="J161" s="93" t="str">
        <f>VLOOKUP('Especializaciones NETZUN'!$D161,'B.D. (Ocultar)'!$B$4:$M$554,12,FALSE)</f>
        <v>Intermedio</v>
      </c>
      <c r="K161" s="85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</row>
    <row r="162" spans="1:23" ht="13.5" customHeight="1">
      <c r="A162" s="245"/>
      <c r="B162" s="240"/>
      <c r="C162" s="136">
        <v>10</v>
      </c>
      <c r="D162" s="137" t="s">
        <v>612</v>
      </c>
      <c r="E162" s="102" t="str">
        <f>VLOOKUP('Especializaciones NETZUN'!$D162,'B.D. (Ocultar)'!$B$4:$M$554,4,FALSE)</f>
        <v>Gabriela Benítez</v>
      </c>
      <c r="F162" s="102" t="str">
        <f>VLOOKUP('Especializaciones NETZUN'!$D162,'B.D. (Ocultar)'!$B$4:$M$554,6,FALSE)</f>
        <v>Marketing</v>
      </c>
      <c r="G162" s="102">
        <f>VLOOKUP('Especializaciones NETZUN'!$D162,'B.D. (Ocultar)'!$B$4:$M$554,11,FALSE)</f>
        <v>2021</v>
      </c>
      <c r="H162" s="103" t="str">
        <f>VLOOKUP('Especializaciones NETZUN'!$D162,'B.D. (Ocultar)'!$B$4:$M$554,9,FALSE)</f>
        <v>1hr 40mins</v>
      </c>
      <c r="I162" s="138">
        <v>6.9444444444444448E-2</v>
      </c>
      <c r="J162" s="102" t="str">
        <f>VLOOKUP('Especializaciones NETZUN'!$D162,'B.D. (Ocultar)'!$B$4:$M$554,12,FALSE)</f>
        <v>Intermedio</v>
      </c>
      <c r="K162" s="85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</row>
    <row r="163" spans="1:23" ht="13.5" customHeight="1">
      <c r="A163" s="243">
        <v>20</v>
      </c>
      <c r="B163" s="241" t="s">
        <v>1724</v>
      </c>
      <c r="C163" s="139">
        <v>1</v>
      </c>
      <c r="D163" s="140" t="s">
        <v>652</v>
      </c>
      <c r="E163" s="94" t="str">
        <f>VLOOKUP('Especializaciones NETZUN'!$D163,'B.D. (Ocultar)'!$B$4:$M$554,4,FALSE)</f>
        <v>Roberto Argandoña</v>
      </c>
      <c r="F163" s="94" t="str">
        <f>VLOOKUP('Especializaciones NETZUN'!$D163,'B.D. (Ocultar)'!$B$4:$M$554,6,FALSE)</f>
        <v>Marketing</v>
      </c>
      <c r="G163" s="94">
        <f>VLOOKUP('Especializaciones NETZUN'!$D163,'B.D. (Ocultar)'!$B$4:$M$554,11,FALSE)</f>
        <v>2021</v>
      </c>
      <c r="H163" s="94" t="str">
        <f>VLOOKUP('Especializaciones NETZUN'!$D163,'B.D. (Ocultar)'!$B$4:$M$554,9,FALSE)</f>
        <v>1hr 9mins</v>
      </c>
      <c r="I163" s="141">
        <v>4.791666666666667E-2</v>
      </c>
      <c r="J163" s="94" t="str">
        <f>VLOOKUP('Especializaciones NETZUN'!$D163,'B.D. (Ocultar)'!$B$4:$M$554,12,FALSE)</f>
        <v>Intermedio</v>
      </c>
      <c r="K163" s="85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</row>
    <row r="164" spans="1:23" ht="13.5" customHeight="1">
      <c r="A164" s="244"/>
      <c r="B164" s="233"/>
      <c r="C164" s="133">
        <v>2</v>
      </c>
      <c r="D164" s="134" t="s">
        <v>466</v>
      </c>
      <c r="E164" s="93" t="str">
        <f>VLOOKUP('Especializaciones NETZUN'!$D164,'B.D. (Ocultar)'!$B$4:$M$554,4,FALSE)</f>
        <v>Erick Pardo</v>
      </c>
      <c r="F164" s="93" t="str">
        <f>VLOOKUP('Especializaciones NETZUN'!$D164,'B.D. (Ocultar)'!$B$4:$M$554,6,FALSE)</f>
        <v>Marketing</v>
      </c>
      <c r="G164" s="93">
        <f>VLOOKUP('Especializaciones NETZUN'!$D164,'B.D. (Ocultar)'!$B$4:$M$554,11,FALSE)</f>
        <v>2022</v>
      </c>
      <c r="H164" s="94" t="str">
        <f>VLOOKUP('Especializaciones NETZUN'!$D164,'B.D. (Ocultar)'!$B$4:$M$554,9,FALSE)</f>
        <v>1hr 23min</v>
      </c>
      <c r="I164" s="135">
        <v>5.7638888888888892E-2</v>
      </c>
      <c r="J164" s="93" t="str">
        <f>VLOOKUP('Especializaciones NETZUN'!$D164,'B.D. (Ocultar)'!$B$4:$M$554,12,FALSE)</f>
        <v>Intermedio</v>
      </c>
      <c r="K164" s="85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</row>
    <row r="165" spans="1:23" ht="13.5" customHeight="1">
      <c r="A165" s="244"/>
      <c r="B165" s="233"/>
      <c r="C165" s="133">
        <v>3</v>
      </c>
      <c r="D165" s="134" t="s">
        <v>384</v>
      </c>
      <c r="E165" s="93" t="str">
        <f>VLOOKUP('Especializaciones NETZUN'!$D165,'B.D. (Ocultar)'!$B$4:$M$554,4,FALSE)</f>
        <v>Erick Pardo</v>
      </c>
      <c r="F165" s="93" t="str">
        <f>VLOOKUP('Especializaciones NETZUN'!$D165,'B.D. (Ocultar)'!$B$4:$M$554,6,FALSE)</f>
        <v>Marketing</v>
      </c>
      <c r="G165" s="93">
        <f>VLOOKUP('Especializaciones NETZUN'!$D165,'B.D. (Ocultar)'!$B$4:$M$554,11,FALSE)</f>
        <v>2022</v>
      </c>
      <c r="H165" s="94" t="str">
        <f>VLOOKUP('Especializaciones NETZUN'!$D165,'B.D. (Ocultar)'!$B$4:$M$554,9,FALSE)</f>
        <v>1hr 30min</v>
      </c>
      <c r="I165" s="135">
        <v>6.25E-2</v>
      </c>
      <c r="J165" s="93" t="str">
        <f>VLOOKUP('Especializaciones NETZUN'!$D165,'B.D. (Ocultar)'!$B$4:$M$554,12,FALSE)</f>
        <v>Avanzado</v>
      </c>
      <c r="K165" s="85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</row>
    <row r="166" spans="1:23" ht="13.5" customHeight="1">
      <c r="A166" s="245"/>
      <c r="B166" s="238"/>
      <c r="C166" s="142">
        <v>4</v>
      </c>
      <c r="D166" s="143" t="s">
        <v>456</v>
      </c>
      <c r="E166" s="107" t="str">
        <f>VLOOKUP('Especializaciones NETZUN'!$D166,'B.D. (Ocultar)'!$B$4:$M$554,4,FALSE)</f>
        <v>Daniel Chicoma</v>
      </c>
      <c r="F166" s="107" t="str">
        <f>VLOOKUP('Especializaciones NETZUN'!$D166,'B.D. (Ocultar)'!$B$4:$M$554,6,FALSE)</f>
        <v>Marketing</v>
      </c>
      <c r="G166" s="107">
        <f>VLOOKUP('Especializaciones NETZUN'!$D166,'B.D. (Ocultar)'!$B$4:$M$554,11,FALSE)</f>
        <v>2022</v>
      </c>
      <c r="H166" s="108" t="str">
        <f>VLOOKUP('Especializaciones NETZUN'!$D166,'B.D. (Ocultar)'!$B$4:$M$554,9,FALSE)</f>
        <v>1hr 4mins</v>
      </c>
      <c r="I166" s="144">
        <v>4.4444444444444446E-2</v>
      </c>
      <c r="J166" s="107" t="str">
        <f>VLOOKUP('Especializaciones NETZUN'!$D166,'B.D. (Ocultar)'!$B$4:$M$554,12,FALSE)</f>
        <v>Básico - Intermedio</v>
      </c>
      <c r="K166" s="85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</row>
    <row r="167" spans="1:23" ht="13.5" customHeight="1">
      <c r="A167" s="243">
        <v>21</v>
      </c>
      <c r="B167" s="242" t="s">
        <v>1725</v>
      </c>
      <c r="C167" s="153">
        <v>1</v>
      </c>
      <c r="D167" s="154" t="s">
        <v>355</v>
      </c>
      <c r="E167" s="112" t="str">
        <f>VLOOKUP('Especializaciones NETZUN'!$D167,'B.D. (Ocultar)'!$B$4:$M$554,4,FALSE)</f>
        <v>Luis Miguel Pazos</v>
      </c>
      <c r="F167" s="112" t="str">
        <f>VLOOKUP('Especializaciones NETZUN'!$D167,'B.D. (Ocultar)'!$B$4:$M$554,6,FALSE)</f>
        <v>Negocios</v>
      </c>
      <c r="G167" s="112">
        <f>VLOOKUP('Especializaciones NETZUN'!$D167,'B.D. (Ocultar)'!$B$4:$M$554,11,FALSE)</f>
        <v>2022</v>
      </c>
      <c r="H167" s="112" t="str">
        <f>VLOOKUP('Especializaciones NETZUN'!$D167,'B.D. (Ocultar)'!$B$4:$M$554,9,FALSE)</f>
        <v>1hr 40min</v>
      </c>
      <c r="I167" s="155">
        <v>6.9444444444444448E-2</v>
      </c>
      <c r="J167" s="112" t="str">
        <f>VLOOKUP('Especializaciones NETZUN'!$D167,'B.D. (Ocultar)'!$B$4:$M$554,12,FALSE)</f>
        <v>Intermedio</v>
      </c>
      <c r="K167" s="85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</row>
    <row r="168" spans="1:23" ht="13.5" customHeight="1">
      <c r="A168" s="244"/>
      <c r="B168" s="233"/>
      <c r="C168" s="156">
        <v>2</v>
      </c>
      <c r="D168" s="157" t="s">
        <v>1726</v>
      </c>
      <c r="E168" s="93" t="str">
        <f>VLOOKUP('Especializaciones NETZUN'!$D168,'B.D. (Ocultar)'!$B$4:$M$554,4,FALSE)</f>
        <v>Rogerio Canales</v>
      </c>
      <c r="F168" s="93" t="str">
        <f>VLOOKUP('Especializaciones NETZUN'!$D168,'B.D. (Ocultar)'!$B$4:$M$554,6,FALSE)</f>
        <v>Negocios</v>
      </c>
      <c r="G168" s="93">
        <f>VLOOKUP('Especializaciones NETZUN'!$D168,'B.D. (Ocultar)'!$B$4:$M$554,11,FALSE)</f>
        <v>2022</v>
      </c>
      <c r="H168" s="94" t="str">
        <f>VLOOKUP('Especializaciones NETZUN'!$D168,'B.D. (Ocultar)'!$B$4:$M$554,9,FALSE)</f>
        <v>1hr 22mins</v>
      </c>
      <c r="I168" s="158">
        <v>5.6944444444444443E-2</v>
      </c>
      <c r="J168" s="93" t="str">
        <f>VLOOKUP('Especializaciones NETZUN'!$D168,'B.D. (Ocultar)'!$B$4:$M$554,12,FALSE)</f>
        <v>Intermedio</v>
      </c>
      <c r="K168" s="85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</row>
    <row r="169" spans="1:23" ht="13.5" customHeight="1">
      <c r="A169" s="244"/>
      <c r="B169" s="233"/>
      <c r="C169" s="156">
        <v>3</v>
      </c>
      <c r="D169" s="157" t="s">
        <v>869</v>
      </c>
      <c r="E169" s="93" t="str">
        <f>VLOOKUP('Especializaciones NETZUN'!$D169,'B.D. (Ocultar)'!$B$4:$M$554,4,FALSE)</f>
        <v>Daniel Bonifaz</v>
      </c>
      <c r="F169" s="93" t="str">
        <f>VLOOKUP('Especializaciones NETZUN'!$D169,'B.D. (Ocultar)'!$B$4:$M$554,6,FALSE)</f>
        <v>Negocios</v>
      </c>
      <c r="G169" s="93">
        <f>VLOOKUP('Especializaciones NETZUN'!$D169,'B.D. (Ocultar)'!$B$4:$M$554,11,FALSE)</f>
        <v>2021</v>
      </c>
      <c r="H169" s="94" t="str">
        <f>VLOOKUP('Especializaciones NETZUN'!$D169,'B.D. (Ocultar)'!$B$4:$M$554,9,FALSE)</f>
        <v>1hr 38 mins</v>
      </c>
      <c r="I169" s="158">
        <v>6.805555555555555E-2</v>
      </c>
      <c r="J169" s="93" t="str">
        <f>VLOOKUP('Especializaciones NETZUN'!$D169,'B.D. (Ocultar)'!$B$4:$M$554,12,FALSE)</f>
        <v>Intermedio</v>
      </c>
      <c r="K169" s="85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</row>
    <row r="170" spans="1:23" ht="13.5" customHeight="1">
      <c r="A170" s="244"/>
      <c r="B170" s="233"/>
      <c r="C170" s="156">
        <v>4</v>
      </c>
      <c r="D170" s="157" t="s">
        <v>1121</v>
      </c>
      <c r="E170" s="93" t="str">
        <f>VLOOKUP('Especializaciones NETZUN'!$D170,'B.D. (Ocultar)'!$B$4:$M$554,4,FALSE)</f>
        <v>Peppermint</v>
      </c>
      <c r="F170" s="93" t="str">
        <f>VLOOKUP('Especializaciones NETZUN'!$D170,'B.D. (Ocultar)'!$B$4:$M$554,6,FALSE)</f>
        <v>Negocios</v>
      </c>
      <c r="G170" s="93">
        <f>VLOOKUP('Especializaciones NETZUN'!$D170,'B.D. (Ocultar)'!$B$4:$M$554,11,FALSE)</f>
        <v>2020</v>
      </c>
      <c r="H170" s="94" t="str">
        <f>VLOOKUP('Especializaciones NETZUN'!$D170,'B.D. (Ocultar)'!$B$4:$M$554,9,FALSE)</f>
        <v>1h 3m</v>
      </c>
      <c r="I170" s="158">
        <v>4.3749999999999997E-2</v>
      </c>
      <c r="J170" s="93" t="str">
        <f>VLOOKUP('Especializaciones NETZUN'!$D170,'B.D. (Ocultar)'!$B$4:$M$554,12,FALSE)</f>
        <v>Básico - Intermedio</v>
      </c>
      <c r="K170" s="85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</row>
    <row r="171" spans="1:23" ht="13.5" customHeight="1">
      <c r="A171" s="244"/>
      <c r="B171" s="233"/>
      <c r="C171" s="156">
        <v>5</v>
      </c>
      <c r="D171" s="157" t="s">
        <v>345</v>
      </c>
      <c r="E171" s="93" t="str">
        <f>VLOOKUP('Especializaciones NETZUN'!$D171,'B.D. (Ocultar)'!$B$4:$M$554,4,FALSE)</f>
        <v>Fernando Torres</v>
      </c>
      <c r="F171" s="93" t="str">
        <f>VLOOKUP('Especializaciones NETZUN'!$D171,'B.D. (Ocultar)'!$B$4:$M$554,6,FALSE)</f>
        <v>Negocios</v>
      </c>
      <c r="G171" s="93">
        <f>VLOOKUP('Especializaciones NETZUN'!$D171,'B.D. (Ocultar)'!$B$4:$M$554,11,FALSE)</f>
        <v>2022</v>
      </c>
      <c r="H171" s="94" t="str">
        <f>VLOOKUP('Especializaciones NETZUN'!$D171,'B.D. (Ocultar)'!$B$4:$M$554,9,FALSE)</f>
        <v>1hr 8min</v>
      </c>
      <c r="I171" s="158">
        <v>4.7222222222222221E-2</v>
      </c>
      <c r="J171" s="93" t="str">
        <f>VLOOKUP('Especializaciones NETZUN'!$D171,'B.D. (Ocultar)'!$B$4:$M$554,12,FALSE)</f>
        <v>Intermedio</v>
      </c>
      <c r="K171" s="85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</row>
    <row r="172" spans="1:23" ht="13.5" customHeight="1">
      <c r="A172" s="244"/>
      <c r="B172" s="233"/>
      <c r="C172" s="156">
        <v>6</v>
      </c>
      <c r="D172" s="157" t="s">
        <v>1133</v>
      </c>
      <c r="E172" s="93" t="str">
        <f>VLOOKUP('Especializaciones NETZUN'!$D172,'B.D. (Ocultar)'!$B$4:$M$554,4,FALSE)</f>
        <v>Luciana Olivares</v>
      </c>
      <c r="F172" s="93" t="str">
        <f>VLOOKUP('Especializaciones NETZUN'!$D172,'B.D. (Ocultar)'!$B$4:$M$554,6,FALSE)</f>
        <v>Marketing</v>
      </c>
      <c r="G172" s="93">
        <f>VLOOKUP('Especializaciones NETZUN'!$D172,'B.D. (Ocultar)'!$B$4:$M$554,11,FALSE)</f>
        <v>2020</v>
      </c>
      <c r="H172" s="94" t="str">
        <f>VLOOKUP('Especializaciones NETZUN'!$D172,'B.D. (Ocultar)'!$B$4:$M$554,9,FALSE)</f>
        <v>1h 29m</v>
      </c>
      <c r="I172" s="158">
        <v>6.1805555555555558E-2</v>
      </c>
      <c r="J172" s="93" t="str">
        <f>VLOOKUP('Especializaciones NETZUN'!$D172,'B.D. (Ocultar)'!$B$4:$M$554,12,FALSE)</f>
        <v>Intermedio</v>
      </c>
      <c r="K172" s="159" t="s">
        <v>1525</v>
      </c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</row>
    <row r="173" spans="1:23" ht="13.5" customHeight="1">
      <c r="A173" s="244"/>
      <c r="B173" s="233"/>
      <c r="C173" s="156">
        <v>7</v>
      </c>
      <c r="D173" s="157" t="s">
        <v>826</v>
      </c>
      <c r="E173" s="93" t="str">
        <f>VLOOKUP('Especializaciones NETZUN'!$D173,'B.D. (Ocultar)'!$B$4:$M$554,4,FALSE)</f>
        <v>Mercedes Torres Cáceres</v>
      </c>
      <c r="F173" s="93" t="str">
        <f>VLOOKUP('Especializaciones NETZUN'!$D173,'B.D. (Ocultar)'!$B$4:$M$554,6,FALSE)</f>
        <v>Marketing</v>
      </c>
      <c r="G173" s="93">
        <f>VLOOKUP('Especializaciones NETZUN'!$D173,'B.D. (Ocultar)'!$B$4:$M$554,11,FALSE)</f>
        <v>2021</v>
      </c>
      <c r="H173" s="94" t="str">
        <f>VLOOKUP('Especializaciones NETZUN'!$D173,'B.D. (Ocultar)'!$B$4:$M$554,9,FALSE)</f>
        <v>2hrs 4mins</v>
      </c>
      <c r="I173" s="158">
        <v>8.611111111111111E-2</v>
      </c>
      <c r="J173" s="93" t="str">
        <f>VLOOKUP('Especializaciones NETZUN'!$D173,'B.D. (Ocultar)'!$B$4:$M$554,12,FALSE)</f>
        <v>Intermedio</v>
      </c>
      <c r="K173" s="85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</row>
    <row r="174" spans="1:23" ht="13.5" customHeight="1">
      <c r="A174" s="244"/>
      <c r="B174" s="233"/>
      <c r="C174" s="156">
        <v>8</v>
      </c>
      <c r="D174" s="157" t="s">
        <v>1703</v>
      </c>
      <c r="E174" s="93" t="str">
        <f>VLOOKUP('Especializaciones NETZUN'!$D174,'B.D. (Ocultar)'!$B$4:$M$554,4,FALSE)</f>
        <v>Fanny Lozano</v>
      </c>
      <c r="F174" s="93" t="str">
        <f>VLOOKUP('Especializaciones NETZUN'!$D174,'B.D. (Ocultar)'!$B$4:$M$554,6,FALSE)</f>
        <v>Negocios</v>
      </c>
      <c r="G174" s="93">
        <f>VLOOKUP('Especializaciones NETZUN'!$D174,'B.D. (Ocultar)'!$B$4:$M$554,11,FALSE)</f>
        <v>2021</v>
      </c>
      <c r="H174" s="94" t="str">
        <f>VLOOKUP('Especializaciones NETZUN'!$D174,'B.D. (Ocultar)'!$B$4:$M$554,9,FALSE)</f>
        <v>1hr 9mins</v>
      </c>
      <c r="I174" s="158">
        <v>4.791666666666667E-2</v>
      </c>
      <c r="J174" s="93" t="str">
        <f>VLOOKUP('Especializaciones NETZUN'!$D174,'B.D. (Ocultar)'!$B$4:$M$554,12,FALSE)</f>
        <v>Intermedio</v>
      </c>
      <c r="K174" s="85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</row>
    <row r="175" spans="1:23" ht="13.5" customHeight="1">
      <c r="A175" s="244"/>
      <c r="B175" s="233"/>
      <c r="C175" s="156">
        <v>9</v>
      </c>
      <c r="D175" s="157" t="s">
        <v>1727</v>
      </c>
      <c r="E175" s="93" t="str">
        <f>VLOOKUP('Especializaciones NETZUN'!$D175,'B.D. (Ocultar)'!$B$4:$M$554,4,FALSE)</f>
        <v>Rogerio Canales</v>
      </c>
      <c r="F175" s="93" t="str">
        <f>VLOOKUP('Especializaciones NETZUN'!$D175,'B.D. (Ocultar)'!$B$4:$M$554,6,FALSE)</f>
        <v>Negocios</v>
      </c>
      <c r="G175" s="93">
        <f>VLOOKUP('Especializaciones NETZUN'!$D175,'B.D. (Ocultar)'!$B$4:$M$554,11,FALSE)</f>
        <v>2022</v>
      </c>
      <c r="H175" s="94" t="str">
        <f>VLOOKUP('Especializaciones NETZUN'!$D175,'B.D. (Ocultar)'!$B$4:$M$554,9,FALSE)</f>
        <v>1hr 23mins</v>
      </c>
      <c r="I175" s="158">
        <v>5.7638888888888892E-2</v>
      </c>
      <c r="J175" s="93" t="str">
        <f>VLOOKUP('Especializaciones NETZUN'!$D175,'B.D. (Ocultar)'!$B$4:$M$554,12,FALSE)</f>
        <v>Intermedio</v>
      </c>
      <c r="K175" s="85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</row>
    <row r="176" spans="1:23" ht="13.5" customHeight="1">
      <c r="A176" s="244"/>
      <c r="B176" s="233"/>
      <c r="C176" s="156">
        <v>10</v>
      </c>
      <c r="D176" s="157" t="s">
        <v>493</v>
      </c>
      <c r="E176" s="93" t="str">
        <f>VLOOKUP('Especializaciones NETZUN'!$D176,'B.D. (Ocultar)'!$B$4:$M$554,4,FALSE)</f>
        <v>Eloy Cabellos</v>
      </c>
      <c r="F176" s="93" t="str">
        <f>VLOOKUP('Especializaciones NETZUN'!$D176,'B.D. (Ocultar)'!$B$4:$M$554,6,FALSE)</f>
        <v>Negocios</v>
      </c>
      <c r="G176" s="93">
        <f>VLOOKUP('Especializaciones NETZUN'!$D176,'B.D. (Ocultar)'!$B$4:$M$554,11,FALSE)</f>
        <v>2022</v>
      </c>
      <c r="H176" s="94" t="str">
        <f>VLOOKUP('Especializaciones NETZUN'!$D176,'B.D. (Ocultar)'!$B$4:$M$554,9,FALSE)</f>
        <v>55mins</v>
      </c>
      <c r="I176" s="160">
        <v>3.8194444444444448E-2</v>
      </c>
      <c r="J176" s="93" t="str">
        <f>VLOOKUP('Especializaciones NETZUN'!$D176,'B.D. (Ocultar)'!$B$4:$M$554,12,FALSE)</f>
        <v>Básico - Intermedio</v>
      </c>
      <c r="K176" s="85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23" ht="13.5" customHeight="1">
      <c r="A177" s="244"/>
      <c r="B177" s="233"/>
      <c r="C177" s="156">
        <v>11</v>
      </c>
      <c r="D177" s="157" t="s">
        <v>506</v>
      </c>
      <c r="E177" s="93" t="str">
        <f>VLOOKUP('Especializaciones NETZUN'!$D177,'B.D. (Ocultar)'!$B$4:$M$554,4,FALSE)</f>
        <v>Fernando Torres</v>
      </c>
      <c r="F177" s="93" t="str">
        <f>VLOOKUP('Especializaciones NETZUN'!$D177,'B.D. (Ocultar)'!$B$4:$M$554,6,FALSE)</f>
        <v>Negocios</v>
      </c>
      <c r="G177" s="93">
        <f>VLOOKUP('Especializaciones NETZUN'!$D177,'B.D. (Ocultar)'!$B$4:$M$554,11,FALSE)</f>
        <v>2022</v>
      </c>
      <c r="H177" s="94" t="str">
        <f>VLOOKUP('Especializaciones NETZUN'!$D177,'B.D. (Ocultar)'!$B$4:$M$554,9,FALSE)</f>
        <v>1hr 1min</v>
      </c>
      <c r="I177" s="158">
        <v>4.2361111111111113E-2</v>
      </c>
      <c r="J177" s="93" t="str">
        <f>VLOOKUP('Especializaciones NETZUN'!$D177,'B.D. (Ocultar)'!$B$4:$M$554,12,FALSE)</f>
        <v>Intermedio</v>
      </c>
      <c r="K177" s="85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</row>
    <row r="178" spans="1:23" ht="13.5" customHeight="1">
      <c r="A178" s="244"/>
      <c r="B178" s="233"/>
      <c r="C178" s="156">
        <v>12</v>
      </c>
      <c r="D178" s="157" t="s">
        <v>398</v>
      </c>
      <c r="E178" s="93" t="str">
        <f>VLOOKUP('Especializaciones NETZUN'!$D178,'B.D. (Ocultar)'!$B$4:$M$554,4,FALSE)</f>
        <v>David Chau</v>
      </c>
      <c r="F178" s="93" t="str">
        <f>VLOOKUP('Especializaciones NETZUN'!$D178,'B.D. (Ocultar)'!$B$4:$M$554,6,FALSE)</f>
        <v>Negocios</v>
      </c>
      <c r="G178" s="93">
        <f>VLOOKUP('Especializaciones NETZUN'!$D178,'B.D. (Ocultar)'!$B$4:$M$554,11,FALSE)</f>
        <v>2022</v>
      </c>
      <c r="H178" s="94" t="str">
        <f>VLOOKUP('Especializaciones NETZUN'!$D178,'B.D. (Ocultar)'!$B$4:$M$554,9,FALSE)</f>
        <v>1hr 11min</v>
      </c>
      <c r="I178" s="158">
        <v>4.9305555555555554E-2</v>
      </c>
      <c r="J178" s="93" t="str">
        <f>VLOOKUP('Especializaciones NETZUN'!$D178,'B.D. (Ocultar)'!$B$4:$M$554,12,FALSE)</f>
        <v>Intermedio</v>
      </c>
      <c r="K178" s="85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</row>
    <row r="179" spans="1:23" ht="13.5" customHeight="1">
      <c r="A179" s="244"/>
      <c r="B179" s="233"/>
      <c r="C179" s="156">
        <v>13</v>
      </c>
      <c r="D179" s="157" t="s">
        <v>1072</v>
      </c>
      <c r="E179" s="93" t="str">
        <f>VLOOKUP('Especializaciones NETZUN'!$D179,'B.D. (Ocultar)'!$B$4:$M$554,4,FALSE)</f>
        <v>Legal Core</v>
      </c>
      <c r="F179" s="93" t="str">
        <f>VLOOKUP('Especializaciones NETZUN'!$D179,'B.D. (Ocultar)'!$B$4:$M$554,6,FALSE)</f>
        <v>Negocios</v>
      </c>
      <c r="G179" s="93">
        <f>VLOOKUP('Especializaciones NETZUN'!$D179,'B.D. (Ocultar)'!$B$4:$M$554,11,FALSE)</f>
        <v>2020</v>
      </c>
      <c r="H179" s="94" t="str">
        <f>VLOOKUP('Especializaciones NETZUN'!$D179,'B.D. (Ocultar)'!$B$4:$M$554,9,FALSE)</f>
        <v>3h 40m</v>
      </c>
      <c r="I179" s="158">
        <v>0.15277777777777779</v>
      </c>
      <c r="J179" s="93" t="str">
        <f>VLOOKUP('Especializaciones NETZUN'!$D179,'B.D. (Ocultar)'!$B$4:$M$554,12,FALSE)</f>
        <v>Básico</v>
      </c>
      <c r="K179" s="85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</row>
    <row r="180" spans="1:23" ht="13.5" customHeight="1">
      <c r="A180" s="245"/>
      <c r="B180" s="240"/>
      <c r="C180" s="161">
        <v>14</v>
      </c>
      <c r="D180" s="162" t="s">
        <v>372</v>
      </c>
      <c r="E180" s="102" t="str">
        <f>VLOOKUP('Especializaciones NETZUN'!$D180,'B.D. (Ocultar)'!$B$4:$M$554,4,FALSE)</f>
        <v>Eduardo Arenas</v>
      </c>
      <c r="F180" s="102" t="str">
        <f>VLOOKUP('Especializaciones NETZUN'!$D180,'B.D. (Ocultar)'!$B$4:$M$554,6,FALSE)</f>
        <v>Negocios</v>
      </c>
      <c r="G180" s="102">
        <f>VLOOKUP('Especializaciones NETZUN'!$D180,'B.D. (Ocultar)'!$B$4:$M$554,11,FALSE)</f>
        <v>2022</v>
      </c>
      <c r="H180" s="103" t="str">
        <f>VLOOKUP('Especializaciones NETZUN'!$D180,'B.D. (Ocultar)'!$B$4:$M$554,9,FALSE)</f>
        <v>1hr 36min</v>
      </c>
      <c r="I180" s="163">
        <v>6.6666666666666666E-2</v>
      </c>
      <c r="J180" s="102" t="str">
        <f>VLOOKUP('Especializaciones NETZUN'!$D180,'B.D. (Ocultar)'!$B$4:$M$554,12,FALSE)</f>
        <v>Intermedio</v>
      </c>
      <c r="K180" s="85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</row>
    <row r="181" spans="1:23" ht="13.5" customHeight="1">
      <c r="A181" s="243">
        <v>22</v>
      </c>
      <c r="B181" s="241" t="s">
        <v>1728</v>
      </c>
      <c r="C181" s="164">
        <v>1</v>
      </c>
      <c r="D181" s="165" t="s">
        <v>366</v>
      </c>
      <c r="E181" s="94" t="str">
        <f>VLOOKUP('Especializaciones NETZUN'!$D181,'B.D. (Ocultar)'!$B$4:$M$554,4,FALSE)</f>
        <v>Doris Chavez</v>
      </c>
      <c r="F181" s="94" t="str">
        <f>VLOOKUP('Especializaciones NETZUN'!$D181,'B.D. (Ocultar)'!$B$4:$M$554,6,FALSE)</f>
        <v>Desarrollo Personal</v>
      </c>
      <c r="G181" s="94">
        <f>VLOOKUP('Especializaciones NETZUN'!$D181,'B.D. (Ocultar)'!$B$4:$M$554,11,FALSE)</f>
        <v>2022</v>
      </c>
      <c r="H181" s="94" t="str">
        <f>VLOOKUP('Especializaciones NETZUN'!$D181,'B.D. (Ocultar)'!$B$4:$M$554,9,FALSE)</f>
        <v>1hr</v>
      </c>
      <c r="I181" s="166">
        <v>4.1666666666666664E-2</v>
      </c>
      <c r="J181" s="94" t="str">
        <f>VLOOKUP('Especializaciones NETZUN'!$D181,'B.D. (Ocultar)'!$B$4:$M$554,12,FALSE)</f>
        <v>Básico</v>
      </c>
      <c r="K181" s="85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</row>
    <row r="182" spans="1:23" ht="13.5" customHeight="1">
      <c r="A182" s="244"/>
      <c r="B182" s="233"/>
      <c r="C182" s="156">
        <v>2</v>
      </c>
      <c r="D182" s="157" t="s">
        <v>818</v>
      </c>
      <c r="E182" s="93" t="str">
        <f>VLOOKUP('Especializaciones NETZUN'!$D182,'B.D. (Ocultar)'!$B$4:$M$554,4,FALSE)</f>
        <v>Jahir López</v>
      </c>
      <c r="F182" s="93" t="str">
        <f>VLOOKUP('Especializaciones NETZUN'!$D182,'B.D. (Ocultar)'!$B$4:$M$554,6,FALSE)</f>
        <v>Desarrollo Personal</v>
      </c>
      <c r="G182" s="93">
        <f>VLOOKUP('Especializaciones NETZUN'!$D182,'B.D. (Ocultar)'!$B$4:$M$554,11,FALSE)</f>
        <v>2021</v>
      </c>
      <c r="H182" s="94" t="str">
        <f>VLOOKUP('Especializaciones NETZUN'!$D182,'B.D. (Ocultar)'!$B$4:$M$554,9,FALSE)</f>
        <v>1hr 27mins</v>
      </c>
      <c r="I182" s="158">
        <v>6.0416666666666667E-2</v>
      </c>
      <c r="J182" s="93" t="str">
        <f>VLOOKUP('Especializaciones NETZUN'!$D182,'B.D. (Ocultar)'!$B$4:$M$554,12,FALSE)</f>
        <v>Intermedio</v>
      </c>
      <c r="K182" s="85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</row>
    <row r="183" spans="1:23" ht="13.5" customHeight="1">
      <c r="A183" s="244"/>
      <c r="B183" s="233"/>
      <c r="C183" s="156">
        <v>3</v>
      </c>
      <c r="D183" s="157" t="s">
        <v>409</v>
      </c>
      <c r="E183" s="93" t="str">
        <f>VLOOKUP('Especializaciones NETZUN'!$D183,'B.D. (Ocultar)'!$B$4:$M$554,4,FALSE)</f>
        <v>Rodrigo Perez</v>
      </c>
      <c r="F183" s="93" t="str">
        <f>VLOOKUP('Especializaciones NETZUN'!$D183,'B.D. (Ocultar)'!$B$4:$M$554,6,FALSE)</f>
        <v>Desarrollo Personal</v>
      </c>
      <c r="G183" s="93">
        <f>VLOOKUP('Especializaciones NETZUN'!$D183,'B.D. (Ocultar)'!$B$4:$M$554,11,FALSE)</f>
        <v>2022</v>
      </c>
      <c r="H183" s="94" t="str">
        <f>VLOOKUP('Especializaciones NETZUN'!$D183,'B.D. (Ocultar)'!$B$4:$M$554,9,FALSE)</f>
        <v>1hr 33min</v>
      </c>
      <c r="I183" s="158">
        <v>6.458333333333334E-2</v>
      </c>
      <c r="J183" s="93" t="str">
        <f>VLOOKUP('Especializaciones NETZUN'!$D183,'B.D. (Ocultar)'!$B$4:$M$554,12,FALSE)</f>
        <v>Intermedio</v>
      </c>
      <c r="K183" s="85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</row>
    <row r="184" spans="1:23" ht="13.5" customHeight="1">
      <c r="A184" s="244"/>
      <c r="B184" s="233"/>
      <c r="C184" s="156">
        <v>4</v>
      </c>
      <c r="D184" s="157" t="s">
        <v>1729</v>
      </c>
      <c r="E184" s="93" t="str">
        <f>VLOOKUP('Especializaciones NETZUN'!$D184,'B.D. (Ocultar)'!$B$4:$M$554,4,FALSE)</f>
        <v>Bertha Zuñiga</v>
      </c>
      <c r="F184" s="93" t="str">
        <f>VLOOKUP('Especializaciones NETZUN'!$D184,'B.D. (Ocultar)'!$B$4:$M$554,6,FALSE)</f>
        <v>Desarrollo Personal</v>
      </c>
      <c r="G184" s="93">
        <f>VLOOKUP('Especializaciones NETZUN'!$D184,'B.D. (Ocultar)'!$B$4:$M$554,11,FALSE)</f>
        <v>2020</v>
      </c>
      <c r="H184" s="94" t="str">
        <f>VLOOKUP('Especializaciones NETZUN'!$D184,'B.D. (Ocultar)'!$B$4:$M$554,9,FALSE)</f>
        <v>59m</v>
      </c>
      <c r="I184" s="158">
        <v>4.0972222222222222E-2</v>
      </c>
      <c r="J184" s="93" t="str">
        <f>VLOOKUP('Especializaciones NETZUN'!$D184,'B.D. (Ocultar)'!$B$4:$M$554,12,FALSE)</f>
        <v>Básico - Intermedio</v>
      </c>
      <c r="K184" s="85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</row>
    <row r="185" spans="1:23" ht="13.5" customHeight="1">
      <c r="A185" s="244"/>
      <c r="B185" s="233"/>
      <c r="C185" s="156">
        <v>5</v>
      </c>
      <c r="D185" s="157" t="s">
        <v>1008</v>
      </c>
      <c r="E185" s="93" t="str">
        <f>VLOOKUP('Especializaciones NETZUN'!$D185,'B.D. (Ocultar)'!$B$4:$M$554,4,FALSE)</f>
        <v>Gisella Miuccio</v>
      </c>
      <c r="F185" s="93" t="str">
        <f>VLOOKUP('Especializaciones NETZUN'!$D185,'B.D. (Ocultar)'!$B$4:$M$554,6,FALSE)</f>
        <v>Desarrollo Personal</v>
      </c>
      <c r="G185" s="93">
        <f>VLOOKUP('Especializaciones NETZUN'!$D185,'B.D. (Ocultar)'!$B$4:$M$554,11,FALSE)</f>
        <v>2020</v>
      </c>
      <c r="H185" s="94" t="str">
        <f>VLOOKUP('Especializaciones NETZUN'!$D185,'B.D. (Ocultar)'!$B$4:$M$554,9,FALSE)</f>
        <v>54m</v>
      </c>
      <c r="I185" s="158">
        <v>3.7499999999999999E-2</v>
      </c>
      <c r="J185" s="93" t="str">
        <f>VLOOKUP('Especializaciones NETZUN'!$D185,'B.D. (Ocultar)'!$B$4:$M$554,12,FALSE)</f>
        <v>Básico - Intermedio</v>
      </c>
      <c r="K185" s="85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</row>
    <row r="186" spans="1:23" ht="13.5" customHeight="1">
      <c r="A186" s="244"/>
      <c r="B186" s="233"/>
      <c r="C186" s="156">
        <v>6</v>
      </c>
      <c r="D186" s="157" t="s">
        <v>1730</v>
      </c>
      <c r="E186" s="93" t="str">
        <f>VLOOKUP('Especializaciones NETZUN'!$D186,'B.D. (Ocultar)'!$B$4:$M$554,4,FALSE)</f>
        <v>Jessica Mulatillo</v>
      </c>
      <c r="F186" s="93" t="str">
        <f>VLOOKUP('Especializaciones NETZUN'!$D186,'B.D. (Ocultar)'!$B$4:$M$554,6,FALSE)</f>
        <v>Desarrollo Personal</v>
      </c>
      <c r="G186" s="93">
        <f>VLOOKUP('Especializaciones NETZUN'!$D186,'B.D. (Ocultar)'!$B$4:$M$554,11,FALSE)</f>
        <v>2022</v>
      </c>
      <c r="H186" s="94" t="str">
        <f>VLOOKUP('Especializaciones NETZUN'!$D186,'B.D. (Ocultar)'!$B$4:$M$554,9,FALSE)</f>
        <v>1hr 5min</v>
      </c>
      <c r="I186" s="158">
        <v>4.5138888888888888E-2</v>
      </c>
      <c r="J186" s="93" t="str">
        <f>VLOOKUP('Especializaciones NETZUN'!$D186,'B.D. (Ocultar)'!$B$4:$M$554,12,FALSE)</f>
        <v>Intermedio - Avanzado</v>
      </c>
      <c r="K186" s="85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23" ht="13.5" customHeight="1">
      <c r="A187" s="244"/>
      <c r="B187" s="233"/>
      <c r="C187" s="156">
        <v>7</v>
      </c>
      <c r="D187" s="157" t="s">
        <v>403</v>
      </c>
      <c r="E187" s="93" t="str">
        <f>VLOOKUP('Especializaciones NETZUN'!$D187,'B.D. (Ocultar)'!$B$4:$M$554,4,FALSE)</f>
        <v>Piera Franco</v>
      </c>
      <c r="F187" s="93" t="str">
        <f>VLOOKUP('Especializaciones NETZUN'!$D187,'B.D. (Ocultar)'!$B$4:$M$554,6,FALSE)</f>
        <v>Desarrollo Personal</v>
      </c>
      <c r="G187" s="93">
        <f>VLOOKUP('Especializaciones NETZUN'!$D187,'B.D. (Ocultar)'!$B$4:$M$554,11,FALSE)</f>
        <v>2022</v>
      </c>
      <c r="H187" s="94" t="str">
        <f>VLOOKUP('Especializaciones NETZUN'!$D187,'B.D. (Ocultar)'!$B$4:$M$554,9,FALSE)</f>
        <v>1hr 6min</v>
      </c>
      <c r="I187" s="158">
        <v>4.583333333333333E-2</v>
      </c>
      <c r="J187" s="93" t="str">
        <f>VLOOKUP('Especializaciones NETZUN'!$D187,'B.D. (Ocultar)'!$B$4:$M$554,12,FALSE)</f>
        <v>Intermedio - Avanzado</v>
      </c>
      <c r="K187" s="85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23" ht="13.5" customHeight="1">
      <c r="A188" s="245"/>
      <c r="B188" s="238"/>
      <c r="C188" s="167">
        <v>8</v>
      </c>
      <c r="D188" s="168" t="s">
        <v>1731</v>
      </c>
      <c r="E188" s="107" t="str">
        <f>VLOOKUP('Especializaciones NETZUN'!$D188,'B.D. (Ocultar)'!$B$4:$M$554,4,FALSE)</f>
        <v>Growtop</v>
      </c>
      <c r="F188" s="107" t="str">
        <f>VLOOKUP('Especializaciones NETZUN'!$D188,'B.D. (Ocultar)'!$B$4:$M$554,6,FALSE)</f>
        <v>Desarrollo Personal</v>
      </c>
      <c r="G188" s="107">
        <f>VLOOKUP('Especializaciones NETZUN'!$D188,'B.D. (Ocultar)'!$B$4:$M$554,11,FALSE)</f>
        <v>2022</v>
      </c>
      <c r="H188" s="108" t="str">
        <f>VLOOKUP('Especializaciones NETZUN'!$D188,'B.D. (Ocultar)'!$B$4:$M$554,9,FALSE)</f>
        <v>1hr 5min</v>
      </c>
      <c r="I188" s="169">
        <v>4.5138888888888888E-2</v>
      </c>
      <c r="J188" s="107" t="str">
        <f>VLOOKUP('Especializaciones NETZUN'!$D188,'B.D. (Ocultar)'!$B$4:$M$554,12,FALSE)</f>
        <v>Avanzado</v>
      </c>
      <c r="K188" s="85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23" ht="13.5" customHeight="1">
      <c r="A189" s="243">
        <v>23</v>
      </c>
      <c r="B189" s="242" t="s">
        <v>1732</v>
      </c>
      <c r="C189" s="153">
        <v>1</v>
      </c>
      <c r="D189" s="154" t="s">
        <v>719</v>
      </c>
      <c r="E189" s="112" t="str">
        <f>VLOOKUP('Especializaciones NETZUN'!$D189,'B.D. (Ocultar)'!$B$4:$M$554,4,FALSE)</f>
        <v>Nicolas Reyes</v>
      </c>
      <c r="F189" s="112" t="str">
        <f>VLOOKUP('Especializaciones NETZUN'!$D189,'B.D. (Ocultar)'!$B$4:$M$554,6,FALSE)</f>
        <v>Tecnologia y Digital</v>
      </c>
      <c r="G189" s="112">
        <f>VLOOKUP('Especializaciones NETZUN'!$D189,'B.D. (Ocultar)'!$B$4:$M$554,11,FALSE)</f>
        <v>2021</v>
      </c>
      <c r="H189" s="112" t="str">
        <f>VLOOKUP('Especializaciones NETZUN'!$D189,'B.D. (Ocultar)'!$B$4:$M$554,9,FALSE)</f>
        <v>1hr 28mins</v>
      </c>
      <c r="I189" s="155">
        <v>6.1111111111111109E-2</v>
      </c>
      <c r="J189" s="112" t="str">
        <f>VLOOKUP('Especializaciones NETZUN'!$D189,'B.D. (Ocultar)'!$B$4:$M$554,12,FALSE)</f>
        <v>Intermedio</v>
      </c>
      <c r="K189" s="85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23" ht="13.5" customHeight="1">
      <c r="A190" s="244"/>
      <c r="B190" s="233"/>
      <c r="C190" s="156">
        <v>2</v>
      </c>
      <c r="D190" s="157" t="s">
        <v>674</v>
      </c>
      <c r="E190" s="93" t="str">
        <f>VLOOKUP('Especializaciones NETZUN'!$D190,'B.D. (Ocultar)'!$B$4:$M$554,4,FALSE)</f>
        <v>Nicolas Reyes</v>
      </c>
      <c r="F190" s="93" t="str">
        <f>VLOOKUP('Especializaciones NETZUN'!$D190,'B.D. (Ocultar)'!$B$4:$M$554,6,FALSE)</f>
        <v>Tecnologia y Digital</v>
      </c>
      <c r="G190" s="93">
        <f>VLOOKUP('Especializaciones NETZUN'!$D190,'B.D. (Ocultar)'!$B$4:$M$554,11,FALSE)</f>
        <v>2021</v>
      </c>
      <c r="H190" s="94" t="str">
        <f>VLOOKUP('Especializaciones NETZUN'!$D190,'B.D. (Ocultar)'!$B$4:$M$554,9,FALSE)</f>
        <v>1hr 13mins</v>
      </c>
      <c r="I190" s="158">
        <v>5.0694444444444445E-2</v>
      </c>
      <c r="J190" s="93" t="str">
        <f>VLOOKUP('Especializaciones NETZUN'!$D190,'B.D. (Ocultar)'!$B$4:$M$554,12,FALSE)</f>
        <v>Intermedio</v>
      </c>
      <c r="K190" s="85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</row>
    <row r="191" spans="1:23" ht="13.5" customHeight="1">
      <c r="A191" s="244"/>
      <c r="B191" s="233"/>
      <c r="C191" s="156">
        <v>3</v>
      </c>
      <c r="D191" s="157" t="s">
        <v>645</v>
      </c>
      <c r="E191" s="93" t="str">
        <f>VLOOKUP('Especializaciones NETZUN'!$D191,'B.D. (Ocultar)'!$B$4:$M$554,4,FALSE)</f>
        <v>Luis Fernando Estrada</v>
      </c>
      <c r="F191" s="93" t="str">
        <f>VLOOKUP('Especializaciones NETZUN'!$D191,'B.D. (Ocultar)'!$B$4:$M$554,6,FALSE)</f>
        <v>Tecnologia y Digital</v>
      </c>
      <c r="G191" s="93">
        <f>VLOOKUP('Especializaciones NETZUN'!$D191,'B.D. (Ocultar)'!$B$4:$M$554,11,FALSE)</f>
        <v>2021</v>
      </c>
      <c r="H191" s="94" t="str">
        <f>VLOOKUP('Especializaciones NETZUN'!$D191,'B.D. (Ocultar)'!$B$4:$M$554,9,FALSE)</f>
        <v>1hr 11mins</v>
      </c>
      <c r="I191" s="158">
        <v>4.9305555555555554E-2</v>
      </c>
      <c r="J191" s="93" t="str">
        <f>VLOOKUP('Especializaciones NETZUN'!$D191,'B.D. (Ocultar)'!$B$4:$M$554,12,FALSE)</f>
        <v>Intermedio - Avanzado</v>
      </c>
      <c r="K191" s="85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</row>
    <row r="192" spans="1:23" ht="13.5" customHeight="1">
      <c r="A192" s="244"/>
      <c r="B192" s="233"/>
      <c r="C192" s="156">
        <v>4</v>
      </c>
      <c r="D192" s="157" t="s">
        <v>348</v>
      </c>
      <c r="E192" s="93" t="str">
        <f>VLOOKUP('Especializaciones NETZUN'!$D192,'B.D. (Ocultar)'!$B$4:$M$554,4,FALSE)</f>
        <v>Melissa Nole</v>
      </c>
      <c r="F192" s="93" t="str">
        <f>VLOOKUP('Especializaciones NETZUN'!$D192,'B.D. (Ocultar)'!$B$4:$M$554,6,FALSE)</f>
        <v>Tecnologia y Digital</v>
      </c>
      <c r="G192" s="93">
        <f>VLOOKUP('Especializaciones NETZUN'!$D192,'B.D. (Ocultar)'!$B$4:$M$554,11,FALSE)</f>
        <v>2022</v>
      </c>
      <c r="H192" s="94" t="str">
        <f>VLOOKUP('Especializaciones NETZUN'!$D192,'B.D. (Ocultar)'!$B$4:$M$554,9,FALSE)</f>
        <v>1hr 23min</v>
      </c>
      <c r="I192" s="158">
        <v>5.7638888888888892E-2</v>
      </c>
      <c r="J192" s="93" t="str">
        <f>VLOOKUP('Especializaciones NETZUN'!$D192,'B.D. (Ocultar)'!$B$4:$M$554,12,FALSE)</f>
        <v>Intermedio</v>
      </c>
      <c r="K192" s="85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</row>
    <row r="193" spans="1:23" ht="13.5" customHeight="1">
      <c r="A193" s="245"/>
      <c r="B193" s="240"/>
      <c r="C193" s="161">
        <v>5</v>
      </c>
      <c r="D193" s="162" t="s">
        <v>353</v>
      </c>
      <c r="E193" s="102" t="str">
        <f>VLOOKUP('Especializaciones NETZUN'!$D193,'B.D. (Ocultar)'!$B$4:$M$554,4,FALSE)</f>
        <v>Alonso Castillo</v>
      </c>
      <c r="F193" s="102" t="str">
        <f>VLOOKUP('Especializaciones NETZUN'!$D193,'B.D. (Ocultar)'!$B$4:$M$554,6,FALSE)</f>
        <v>Tecnologia y Digital</v>
      </c>
      <c r="G193" s="102">
        <f>VLOOKUP('Especializaciones NETZUN'!$D193,'B.D. (Ocultar)'!$B$4:$M$554,11,FALSE)</f>
        <v>2022</v>
      </c>
      <c r="H193" s="103" t="str">
        <f>VLOOKUP('Especializaciones NETZUN'!$D193,'B.D. (Ocultar)'!$B$4:$M$554,9,FALSE)</f>
        <v>1hr 8min</v>
      </c>
      <c r="I193" s="163">
        <v>4.7222222222222221E-2</v>
      </c>
      <c r="J193" s="102" t="str">
        <f>VLOOKUP('Especializaciones NETZUN'!$D193,'B.D. (Ocultar)'!$B$4:$M$554,12,FALSE)</f>
        <v>Intermedio</v>
      </c>
      <c r="K193" s="85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</row>
    <row r="194" spans="1:23" ht="13.5" customHeight="1">
      <c r="A194" s="243">
        <v>24</v>
      </c>
      <c r="B194" s="241" t="s">
        <v>1733</v>
      </c>
      <c r="C194" s="164">
        <v>1</v>
      </c>
      <c r="D194" s="165" t="s">
        <v>408</v>
      </c>
      <c r="E194" s="94" t="str">
        <f>VLOOKUP('Especializaciones NETZUN'!$D194,'B.D. (Ocultar)'!$B$4:$M$554,4,FALSE)</f>
        <v>Sergio Bazo</v>
      </c>
      <c r="F194" s="94" t="str">
        <f>VLOOKUP('Especializaciones NETZUN'!$D194,'B.D. (Ocultar)'!$B$4:$M$554,6,FALSE)</f>
        <v>Microsof Office</v>
      </c>
      <c r="G194" s="94">
        <f>VLOOKUP('Especializaciones NETZUN'!$D194,'B.D. (Ocultar)'!$B$4:$M$554,11,FALSE)</f>
        <v>2022</v>
      </c>
      <c r="H194" s="94" t="str">
        <f>VLOOKUP('Especializaciones NETZUN'!$D194,'B.D. (Ocultar)'!$B$4:$M$554,9,FALSE)</f>
        <v>1hr 8min</v>
      </c>
      <c r="I194" s="166">
        <v>4.7222222222222221E-2</v>
      </c>
      <c r="J194" s="94" t="str">
        <f>VLOOKUP('Especializaciones NETZUN'!$D194,'B.D. (Ocultar)'!$B$4:$M$554,12,FALSE)</f>
        <v>Intermedio</v>
      </c>
      <c r="K194" s="85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</row>
    <row r="195" spans="1:23" ht="13.5" customHeight="1">
      <c r="A195" s="244"/>
      <c r="B195" s="233"/>
      <c r="C195" s="156">
        <v>2</v>
      </c>
      <c r="D195" s="157" t="s">
        <v>406</v>
      </c>
      <c r="E195" s="93" t="str">
        <f>VLOOKUP('Especializaciones NETZUN'!$D195,'B.D. (Ocultar)'!$B$4:$M$554,4,FALSE)</f>
        <v>Sergio Bazo</v>
      </c>
      <c r="F195" s="93" t="str">
        <f>VLOOKUP('Especializaciones NETZUN'!$D195,'B.D. (Ocultar)'!$B$4:$M$554,6,FALSE)</f>
        <v>Microsof Office</v>
      </c>
      <c r="G195" s="93">
        <f>VLOOKUP('Especializaciones NETZUN'!$D195,'B.D. (Ocultar)'!$B$4:$M$554,11,FALSE)</f>
        <v>2022</v>
      </c>
      <c r="H195" s="94" t="str">
        <f>VLOOKUP('Especializaciones NETZUN'!$D195,'B.D. (Ocultar)'!$B$4:$M$554,9,FALSE)</f>
        <v>1hr 20min</v>
      </c>
      <c r="I195" s="158">
        <v>5.5555555555555552E-2</v>
      </c>
      <c r="J195" s="93" t="str">
        <f>VLOOKUP('Especializaciones NETZUN'!$D195,'B.D. (Ocultar)'!$B$4:$M$554,12,FALSE)</f>
        <v>Intermedio</v>
      </c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</row>
    <row r="196" spans="1:23" ht="13.5" customHeight="1">
      <c r="A196" s="245"/>
      <c r="B196" s="238"/>
      <c r="C196" s="167">
        <v>3</v>
      </c>
      <c r="D196" s="168" t="s">
        <v>387</v>
      </c>
      <c r="E196" s="107" t="str">
        <f>VLOOKUP('Especializaciones NETZUN'!$D196,'B.D. (Ocultar)'!$B$4:$M$554,4,FALSE)</f>
        <v>Sergio Bazo</v>
      </c>
      <c r="F196" s="107" t="str">
        <f>VLOOKUP('Especializaciones NETZUN'!$D196,'B.D. (Ocultar)'!$B$4:$M$554,6,FALSE)</f>
        <v>Microsof Office</v>
      </c>
      <c r="G196" s="107">
        <f>VLOOKUP('Especializaciones NETZUN'!$D196,'B.D. (Ocultar)'!$B$4:$M$554,11,FALSE)</f>
        <v>2022</v>
      </c>
      <c r="H196" s="108" t="str">
        <f>VLOOKUP('Especializaciones NETZUN'!$D196,'B.D. (Ocultar)'!$B$4:$M$554,9,FALSE)</f>
        <v>1hr 10min</v>
      </c>
      <c r="I196" s="169">
        <v>4.8611111111111112E-2</v>
      </c>
      <c r="J196" s="107" t="str">
        <f>VLOOKUP('Especializaciones NETZUN'!$D196,'B.D. (Ocultar)'!$B$4:$M$554,12,FALSE)</f>
        <v>Avanzado</v>
      </c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</row>
    <row r="197" spans="1:23" ht="13.5" customHeight="1">
      <c r="A197" s="243">
        <v>25</v>
      </c>
      <c r="B197" s="239" t="s">
        <v>1734</v>
      </c>
      <c r="C197" s="153">
        <v>1</v>
      </c>
      <c r="D197" s="154" t="s">
        <v>959</v>
      </c>
      <c r="E197" s="112" t="str">
        <f>VLOOKUP('Especializaciones NETZUN'!$D197,'B.D. (Ocultar)'!$B$4:$M$554,4,FALSE)</f>
        <v>Julio Pino</v>
      </c>
      <c r="F197" s="112" t="str">
        <f>VLOOKUP('Especializaciones NETZUN'!$D197,'B.D. (Ocultar)'!$B$4:$M$554,6,FALSE)</f>
        <v>Recursos humanos</v>
      </c>
      <c r="G197" s="112">
        <f>VLOOKUP('Especializaciones NETZUN'!$D197,'B.D. (Ocultar)'!$B$4:$M$554,11,FALSE)</f>
        <v>2021</v>
      </c>
      <c r="H197" s="112" t="str">
        <f>VLOOKUP('Especializaciones NETZUN'!$D197,'B.D. (Ocultar)'!$B$4:$M$554,9,FALSE)</f>
        <v>57 m</v>
      </c>
      <c r="I197" s="155">
        <v>3.9583333333333331E-2</v>
      </c>
      <c r="J197" s="112" t="str">
        <f>VLOOKUP('Especializaciones NETZUN'!$D197,'B.D. (Ocultar)'!$B$4:$M$554,12,FALSE)</f>
        <v>Intermedio</v>
      </c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</row>
    <row r="198" spans="1:23" ht="13.5" customHeight="1">
      <c r="A198" s="244"/>
      <c r="B198" s="233"/>
      <c r="C198" s="156">
        <v>2</v>
      </c>
      <c r="D198" s="157" t="s">
        <v>393</v>
      </c>
      <c r="E198" s="93" t="str">
        <f>VLOOKUP('Especializaciones NETZUN'!$D198,'B.D. (Ocultar)'!$B$4:$M$554,4,FALSE)</f>
        <v>Luciana Caravedo</v>
      </c>
      <c r="F198" s="93" t="str">
        <f>VLOOKUP('Especializaciones NETZUN'!$D198,'B.D. (Ocultar)'!$B$4:$M$554,6,FALSE)</f>
        <v>Sostenibilidad</v>
      </c>
      <c r="G198" s="93">
        <f>VLOOKUP('Especializaciones NETZUN'!$D198,'B.D. (Ocultar)'!$B$4:$M$554,11,FALSE)</f>
        <v>2022</v>
      </c>
      <c r="H198" s="94" t="str">
        <f>VLOOKUP('Especializaciones NETZUN'!$D198,'B.D. (Ocultar)'!$B$4:$M$554,9,FALSE)</f>
        <v>1hr 35min</v>
      </c>
      <c r="I198" s="158">
        <v>6.5972222222222224E-2</v>
      </c>
      <c r="J198" s="93" t="str">
        <f>VLOOKUP('Especializaciones NETZUN'!$D198,'B.D. (Ocultar)'!$B$4:$M$554,12,FALSE)</f>
        <v>Intermedio</v>
      </c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</row>
    <row r="199" spans="1:23" ht="13.5" customHeight="1">
      <c r="A199" s="244"/>
      <c r="B199" s="233"/>
      <c r="C199" s="156">
        <v>3</v>
      </c>
      <c r="D199" s="157" t="s">
        <v>422</v>
      </c>
      <c r="E199" s="93" t="str">
        <f>VLOOKUP('Especializaciones NETZUN'!$D199,'B.D. (Ocultar)'!$B$4:$M$554,4,FALSE)</f>
        <v>Sandra Carrillo</v>
      </c>
      <c r="F199" s="93" t="str">
        <f>VLOOKUP('Especializaciones NETZUN'!$D199,'B.D. (Ocultar)'!$B$4:$M$554,6,FALSE)</f>
        <v>Sostenibilidad</v>
      </c>
      <c r="G199" s="93">
        <f>VLOOKUP('Especializaciones NETZUN'!$D199,'B.D. (Ocultar)'!$B$4:$M$554,11,FALSE)</f>
        <v>2022</v>
      </c>
      <c r="H199" s="94" t="str">
        <f>VLOOKUP('Especializaciones NETZUN'!$D199,'B.D. (Ocultar)'!$B$4:$M$554,9,FALSE)</f>
        <v>1hr 7min</v>
      </c>
      <c r="I199" s="158">
        <v>4.6527777777777779E-2</v>
      </c>
      <c r="J199" s="93" t="str">
        <f>VLOOKUP('Especializaciones NETZUN'!$D199,'B.D. (Ocultar)'!$B$4:$M$554,12,FALSE)</f>
        <v>Intermedio</v>
      </c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</row>
    <row r="200" spans="1:23" ht="13.5" customHeight="1">
      <c r="A200" s="244"/>
      <c r="B200" s="233"/>
      <c r="C200" s="156">
        <v>4</v>
      </c>
      <c r="D200" s="157" t="s">
        <v>1735</v>
      </c>
      <c r="E200" s="93" t="str">
        <f>VLOOKUP('Especializaciones NETZUN'!$D200,'B.D. (Ocultar)'!$B$4:$M$554,4,FALSE)</f>
        <v>Sandra Carrillo</v>
      </c>
      <c r="F200" s="93" t="str">
        <f>VLOOKUP('Especializaciones NETZUN'!$D200,'B.D. (Ocultar)'!$B$4:$M$554,6,FALSE)</f>
        <v>Sostenibilidad</v>
      </c>
      <c r="G200" s="93">
        <f>VLOOKUP('Especializaciones NETZUN'!$D200,'B.D. (Ocultar)'!$B$4:$M$554,11,FALSE)</f>
        <v>2022</v>
      </c>
      <c r="H200" s="94" t="str">
        <f>VLOOKUP('Especializaciones NETZUN'!$D200,'B.D. (Ocultar)'!$B$4:$M$554,9,FALSE)</f>
        <v>1hr 15min</v>
      </c>
      <c r="I200" s="158">
        <v>5.2083333333333336E-2</v>
      </c>
      <c r="J200" s="93" t="str">
        <f>VLOOKUP('Especializaciones NETZUN'!$D200,'B.D. (Ocultar)'!$B$4:$M$554,12,FALSE)</f>
        <v>Básico</v>
      </c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</row>
    <row r="201" spans="1:23" ht="13.5" customHeight="1">
      <c r="A201" s="244"/>
      <c r="B201" s="233"/>
      <c r="C201" s="156">
        <v>5</v>
      </c>
      <c r="D201" s="157" t="s">
        <v>363</v>
      </c>
      <c r="E201" s="93" t="str">
        <f>VLOOKUP('Especializaciones NETZUN'!$D201,'B.D. (Ocultar)'!$B$4:$M$554,4,FALSE)</f>
        <v>Andrés Williams</v>
      </c>
      <c r="F201" s="93" t="str">
        <f>VLOOKUP('Especializaciones NETZUN'!$D201,'B.D. (Ocultar)'!$B$4:$M$554,6,FALSE)</f>
        <v>Sostenibilidad</v>
      </c>
      <c r="G201" s="93">
        <f>VLOOKUP('Especializaciones NETZUN'!$D201,'B.D. (Ocultar)'!$B$4:$M$554,11,FALSE)</f>
        <v>2022</v>
      </c>
      <c r="H201" s="94" t="str">
        <f>VLOOKUP('Especializaciones NETZUN'!$D201,'B.D. (Ocultar)'!$B$4:$M$554,9,FALSE)</f>
        <v>1hr 14min</v>
      </c>
      <c r="I201" s="158">
        <v>5.1388888888888887E-2</v>
      </c>
      <c r="J201" s="93" t="str">
        <f>VLOOKUP('Especializaciones NETZUN'!$D201,'B.D. (Ocultar)'!$B$4:$M$554,12,FALSE)</f>
        <v>Intermedio</v>
      </c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</row>
    <row r="202" spans="1:23" ht="13.5" customHeight="1">
      <c r="A202" s="244"/>
      <c r="B202" s="233"/>
      <c r="C202" s="156">
        <v>6</v>
      </c>
      <c r="D202" s="157" t="s">
        <v>312</v>
      </c>
      <c r="E202" s="93" t="str">
        <f>VLOOKUP('Especializaciones NETZUN'!$D202,'B.D. (Ocultar)'!$B$4:$M$554,4,FALSE)</f>
        <v>Cinthia Varela</v>
      </c>
      <c r="F202" s="93" t="str">
        <f>VLOOKUP('Especializaciones NETZUN'!$D202,'B.D. (Ocultar)'!$B$4:$M$554,6,FALSE)</f>
        <v>Sostenibilidad</v>
      </c>
      <c r="G202" s="93">
        <f>VLOOKUP('Especializaciones NETZUN'!$D202,'B.D. (Ocultar)'!$B$4:$M$554,11,FALSE)</f>
        <v>2022</v>
      </c>
      <c r="H202" s="94" t="str">
        <f>VLOOKUP('Especializaciones NETZUN'!$D202,'B.D. (Ocultar)'!$B$4:$M$554,9,FALSE)</f>
        <v>1hr 7min</v>
      </c>
      <c r="I202" s="158">
        <v>4.6527777777777779E-2</v>
      </c>
      <c r="J202" s="93" t="str">
        <f>VLOOKUP('Especializaciones NETZUN'!$D202,'B.D. (Ocultar)'!$B$4:$M$554,12,FALSE)</f>
        <v>Intermedio</v>
      </c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</row>
    <row r="203" spans="1:23" ht="13.5" customHeight="1">
      <c r="A203" s="244"/>
      <c r="B203" s="233"/>
      <c r="C203" s="156">
        <v>7</v>
      </c>
      <c r="D203" s="157" t="s">
        <v>283</v>
      </c>
      <c r="E203" s="93" t="str">
        <f>VLOOKUP('Especializaciones NETZUN'!$D203,'B.D. (Ocultar)'!$B$4:$M$554,4,FALSE)</f>
        <v>Lautaro Tacari</v>
      </c>
      <c r="F203" s="93" t="str">
        <f>VLOOKUP('Especializaciones NETZUN'!$D203,'B.D. (Ocultar)'!$B$4:$M$554,6,FALSE)</f>
        <v>Sostenibilidad</v>
      </c>
      <c r="G203" s="93">
        <f>VLOOKUP('Especializaciones NETZUN'!$D203,'B.D. (Ocultar)'!$B$4:$M$554,11,FALSE)</f>
        <v>2022</v>
      </c>
      <c r="H203" s="94" t="str">
        <f>VLOOKUP('Especializaciones NETZUN'!$D203,'B.D. (Ocultar)'!$B$4:$M$554,9,FALSE)</f>
        <v>48min</v>
      </c>
      <c r="I203" s="158">
        <v>3.3333333333333333E-2</v>
      </c>
      <c r="J203" s="93" t="str">
        <f>VLOOKUP('Especializaciones NETZUN'!$D203,'B.D. (Ocultar)'!$B$4:$M$554,12,FALSE)</f>
        <v>Intermedio - Avanzado</v>
      </c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</row>
    <row r="204" spans="1:23" ht="13.5" customHeight="1">
      <c r="A204" s="244"/>
      <c r="B204" s="233"/>
      <c r="C204" s="156">
        <v>8</v>
      </c>
      <c r="D204" s="157" t="s">
        <v>343</v>
      </c>
      <c r="E204" s="93" t="str">
        <f>VLOOKUP('Especializaciones NETZUN'!$D204,'B.D. (Ocultar)'!$B$4:$M$554,4,FALSE)</f>
        <v>Pipo Reiser</v>
      </c>
      <c r="F204" s="93" t="str">
        <f>VLOOKUP('Especializaciones NETZUN'!$D204,'B.D. (Ocultar)'!$B$4:$M$554,6,FALSE)</f>
        <v>Sostenibilidad</v>
      </c>
      <c r="G204" s="93">
        <f>VLOOKUP('Especializaciones NETZUN'!$D204,'B.D. (Ocultar)'!$B$4:$M$554,11,FALSE)</f>
        <v>2022</v>
      </c>
      <c r="H204" s="94" t="str">
        <f>VLOOKUP('Especializaciones NETZUN'!$D204,'B.D. (Ocultar)'!$B$4:$M$554,9,FALSE)</f>
        <v>1hr 19min</v>
      </c>
      <c r="I204" s="158">
        <v>5.486111111111111E-2</v>
      </c>
      <c r="J204" s="93" t="str">
        <f>VLOOKUP('Especializaciones NETZUN'!$D204,'B.D. (Ocultar)'!$B$4:$M$554,12,FALSE)</f>
        <v>Avanzado</v>
      </c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</row>
    <row r="205" spans="1:23" ht="13.5" customHeight="1">
      <c r="A205" s="244"/>
      <c r="B205" s="233"/>
      <c r="C205" s="156">
        <v>9</v>
      </c>
      <c r="D205" s="157" t="s">
        <v>298</v>
      </c>
      <c r="E205" s="93" t="str">
        <f>VLOOKUP('Especializaciones NETZUN'!$D205,'B.D. (Ocultar)'!$B$4:$M$554,4,FALSE)</f>
        <v>Pipo Reiser</v>
      </c>
      <c r="F205" s="93" t="str">
        <f>VLOOKUP('Especializaciones NETZUN'!$D205,'B.D. (Ocultar)'!$B$4:$M$554,6,FALSE)</f>
        <v>Sostenibilidad</v>
      </c>
      <c r="G205" s="93">
        <f>VLOOKUP('Especializaciones NETZUN'!$D205,'B.D. (Ocultar)'!$B$4:$M$554,11,FALSE)</f>
        <v>2022</v>
      </c>
      <c r="H205" s="94" t="str">
        <f>VLOOKUP('Especializaciones NETZUN'!$D205,'B.D. (Ocultar)'!$B$4:$M$554,9,FALSE)</f>
        <v>1hr 14 min</v>
      </c>
      <c r="I205" s="158">
        <v>5.1388888888888887E-2</v>
      </c>
      <c r="J205" s="93" t="str">
        <f>VLOOKUP('Especializaciones NETZUN'!$D205,'B.D. (Ocultar)'!$B$4:$M$554,12,FALSE)</f>
        <v>Intermedio</v>
      </c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</row>
    <row r="206" spans="1:23" ht="13.5" customHeight="1">
      <c r="A206" s="245"/>
      <c r="B206" s="240"/>
      <c r="C206" s="161">
        <v>10</v>
      </c>
      <c r="D206" s="162" t="s">
        <v>338</v>
      </c>
      <c r="E206" s="102" t="str">
        <f>VLOOKUP('Especializaciones NETZUN'!$D206,'B.D. (Ocultar)'!$B$4:$M$554,4,FALSE)</f>
        <v>Ornella Paz</v>
      </c>
      <c r="F206" s="102" t="str">
        <f>VLOOKUP('Especializaciones NETZUN'!$D206,'B.D. (Ocultar)'!$B$4:$M$554,6,FALSE)</f>
        <v>Sostenibilidad</v>
      </c>
      <c r="G206" s="102">
        <f>VLOOKUP('Especializaciones NETZUN'!$D206,'B.D. (Ocultar)'!$B$4:$M$554,11,FALSE)</f>
        <v>2022</v>
      </c>
      <c r="H206" s="103" t="str">
        <f>VLOOKUP('Especializaciones NETZUN'!$D206,'B.D. (Ocultar)'!$B$4:$M$554,9,FALSE)</f>
        <v>1hr 25min</v>
      </c>
      <c r="I206" s="163">
        <v>5.9027777777777776E-2</v>
      </c>
      <c r="J206" s="102" t="str">
        <f>VLOOKUP('Especializaciones NETZUN'!$D206,'B.D. (Ocultar)'!$B$4:$M$554,12,FALSE)</f>
        <v>Avanzado</v>
      </c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</row>
    <row r="207" spans="1:23" ht="13.5" customHeight="1">
      <c r="A207" s="243">
        <v>26</v>
      </c>
      <c r="B207" s="237" t="s">
        <v>1736</v>
      </c>
      <c r="C207" s="164">
        <v>1</v>
      </c>
      <c r="D207" s="165" t="s">
        <v>862</v>
      </c>
      <c r="E207" s="94" t="str">
        <f>VLOOKUP('Especializaciones NETZUN'!$D207,'B.D. (Ocultar)'!$B$4:$M$554,4,FALSE)</f>
        <v>Daniel Salamanca</v>
      </c>
      <c r="F207" s="94" t="str">
        <f>VLOOKUP('Especializaciones NETZUN'!$D207,'B.D. (Ocultar)'!$B$4:$M$554,6,FALSE)</f>
        <v>Tecnologia y Digital</v>
      </c>
      <c r="G207" s="94">
        <f>VLOOKUP('Especializaciones NETZUN'!$D207,'B.D. (Ocultar)'!$B$4:$M$554,11,FALSE)</f>
        <v>2021</v>
      </c>
      <c r="H207" s="94" t="str">
        <f>VLOOKUP('Especializaciones NETZUN'!$D207,'B.D. (Ocultar)'!$B$4:$M$554,9,FALSE)</f>
        <v>4hrs 19 mins</v>
      </c>
      <c r="I207" s="166">
        <v>0.17986111111111111</v>
      </c>
      <c r="J207" s="94" t="str">
        <f>VLOOKUP('Especializaciones NETZUN'!$D207,'B.D. (Ocultar)'!$B$4:$M$554,12,FALSE)</f>
        <v>Básico</v>
      </c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</row>
    <row r="208" spans="1:23" ht="13.5" customHeight="1">
      <c r="A208" s="244"/>
      <c r="B208" s="233"/>
      <c r="C208" s="156">
        <v>2</v>
      </c>
      <c r="D208" s="157" t="s">
        <v>1737</v>
      </c>
      <c r="E208" s="93" t="str">
        <f>VLOOKUP('Especializaciones NETZUN'!$D208,'B.D. (Ocultar)'!$B$4:$M$554,4,FALSE)</f>
        <v>Enrique Custodio</v>
      </c>
      <c r="F208" s="93" t="str">
        <f>VLOOKUP('Especializaciones NETZUN'!$D208,'B.D. (Ocultar)'!$B$4:$M$554,6,FALSE)</f>
        <v>Tecnologia y Digital</v>
      </c>
      <c r="G208" s="93">
        <f>VLOOKUP('Especializaciones NETZUN'!$D208,'B.D. (Ocultar)'!$B$4:$M$554,11,FALSE)</f>
        <v>2022</v>
      </c>
      <c r="H208" s="94" t="str">
        <f>VLOOKUP('Especializaciones NETZUN'!$D208,'B.D. (Ocultar)'!$B$4:$M$554,9,FALSE)</f>
        <v>2hr 36min</v>
      </c>
      <c r="I208" s="158">
        <v>0.10833333333333334</v>
      </c>
      <c r="J208" s="93" t="str">
        <f>VLOOKUP('Especializaciones NETZUN'!$D208,'B.D. (Ocultar)'!$B$4:$M$554,12,FALSE)</f>
        <v>Intermedio</v>
      </c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</row>
    <row r="209" spans="1:23" ht="13.5" customHeight="1">
      <c r="A209" s="245"/>
      <c r="B209" s="238"/>
      <c r="C209" s="167">
        <v>3</v>
      </c>
      <c r="D209" s="168" t="s">
        <v>276</v>
      </c>
      <c r="E209" s="107" t="str">
        <f>VLOOKUP('Especializaciones NETZUN'!$D209,'B.D. (Ocultar)'!$B$4:$M$554,4,FALSE)</f>
        <v>Enrique Custodio</v>
      </c>
      <c r="F209" s="107" t="str">
        <f>VLOOKUP('Especializaciones NETZUN'!$D209,'B.D. (Ocultar)'!$B$4:$M$554,6,FALSE)</f>
        <v>Tecnologia y Digital</v>
      </c>
      <c r="G209" s="107">
        <f>VLOOKUP('Especializaciones NETZUN'!$D209,'B.D. (Ocultar)'!$B$4:$M$554,11,FALSE)</f>
        <v>2022</v>
      </c>
      <c r="H209" s="108" t="str">
        <f>VLOOKUP('Especializaciones NETZUN'!$D209,'B.D. (Ocultar)'!$B$4:$M$554,9,FALSE)</f>
        <v>3 hr</v>
      </c>
      <c r="I209" s="169">
        <v>0.125</v>
      </c>
      <c r="J209" s="107" t="str">
        <f>VLOOKUP('Especializaciones NETZUN'!$D209,'B.D. (Ocultar)'!$B$4:$M$554,12,FALSE)</f>
        <v>Avanzado</v>
      </c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</row>
    <row r="210" spans="1:23" ht="13.5" customHeight="1">
      <c r="A210" s="243">
        <v>27</v>
      </c>
      <c r="B210" s="239" t="s">
        <v>1738</v>
      </c>
      <c r="C210" s="153">
        <v>1</v>
      </c>
      <c r="D210" s="154" t="s">
        <v>501</v>
      </c>
      <c r="E210" s="112" t="str">
        <f>VLOOKUP('Especializaciones NETZUN'!$D210,'B.D. (Ocultar)'!$B$4:$M$554,4,FALSE)</f>
        <v>Luis Carlo Miranda</v>
      </c>
      <c r="F210" s="112" t="str">
        <f>VLOOKUP('Especializaciones NETZUN'!$D210,'B.D. (Ocultar)'!$B$4:$M$554,6,FALSE)</f>
        <v>Marketing</v>
      </c>
      <c r="G210" s="112">
        <f>VLOOKUP('Especializaciones NETZUN'!$D210,'B.D. (Ocultar)'!$B$4:$M$554,11,FALSE)</f>
        <v>2022</v>
      </c>
      <c r="H210" s="112" t="str">
        <f>VLOOKUP('Especializaciones NETZUN'!$D210,'B.D. (Ocultar)'!$B$4:$M$554,9,FALSE)</f>
        <v>1hr 14min</v>
      </c>
      <c r="I210" s="155">
        <v>5.1388888888888887E-2</v>
      </c>
      <c r="J210" s="112" t="str">
        <f>VLOOKUP('Especializaciones NETZUN'!$D210,'B.D. (Ocultar)'!$B$4:$M$554,12,FALSE)</f>
        <v>Básico - Intermedio</v>
      </c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</row>
    <row r="211" spans="1:23" ht="13.5" customHeight="1">
      <c r="A211" s="244"/>
      <c r="B211" s="233"/>
      <c r="C211" s="156">
        <v>2</v>
      </c>
      <c r="D211" s="157" t="s">
        <v>453</v>
      </c>
      <c r="E211" s="93" t="str">
        <f>VLOOKUP('Especializaciones NETZUN'!$D211,'B.D. (Ocultar)'!$B$4:$M$554,4,FALSE)</f>
        <v>Julian Chadwick</v>
      </c>
      <c r="F211" s="93" t="str">
        <f>VLOOKUP('Especializaciones NETZUN'!$D211,'B.D. (Ocultar)'!$B$4:$M$554,6,FALSE)</f>
        <v>Marketing</v>
      </c>
      <c r="G211" s="93">
        <f>VLOOKUP('Especializaciones NETZUN'!$D211,'B.D. (Ocultar)'!$B$4:$M$554,11,FALSE)</f>
        <v>2022</v>
      </c>
      <c r="H211" s="94" t="str">
        <f>VLOOKUP('Especializaciones NETZUN'!$D211,'B.D. (Ocultar)'!$B$4:$M$554,9,FALSE)</f>
        <v>59mins</v>
      </c>
      <c r="I211" s="158">
        <v>4.0972222222222222E-2</v>
      </c>
      <c r="J211" s="93" t="str">
        <f>VLOOKUP('Especializaciones NETZUN'!$D211,'B.D. (Ocultar)'!$B$4:$M$554,12,FALSE)</f>
        <v>Básico</v>
      </c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</row>
    <row r="212" spans="1:23" ht="13.5" customHeight="1">
      <c r="A212" s="244"/>
      <c r="B212" s="233"/>
      <c r="C212" s="156">
        <v>3</v>
      </c>
      <c r="D212" s="157" t="s">
        <v>1739</v>
      </c>
      <c r="E212" s="93" t="str">
        <f>VLOOKUP('Especializaciones NETZUN'!$D212,'B.D. (Ocultar)'!$B$4:$M$554,4,FALSE)</f>
        <v>Kevin Acosta</v>
      </c>
      <c r="F212" s="93" t="str">
        <f>VLOOKUP('Especializaciones NETZUN'!$D212,'B.D. (Ocultar)'!$B$4:$M$554,6,FALSE)</f>
        <v>Marketing</v>
      </c>
      <c r="G212" s="93">
        <f>VLOOKUP('Especializaciones NETZUN'!$D212,'B.D. (Ocultar)'!$B$4:$M$554,11,FALSE)</f>
        <v>2022</v>
      </c>
      <c r="H212" s="94" t="str">
        <f>VLOOKUP('Especializaciones NETZUN'!$D212,'B.D. (Ocultar)'!$B$4:$M$554,9,FALSE)</f>
        <v>2hr 8min</v>
      </c>
      <c r="I212" s="158">
        <v>8.8888888888888892E-2</v>
      </c>
      <c r="J212" s="93" t="str">
        <f>VLOOKUP('Especializaciones NETZUN'!$D212,'B.D. (Ocultar)'!$B$4:$M$554,12,FALSE)</f>
        <v>Intermedio</v>
      </c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</row>
    <row r="213" spans="1:23" ht="13.5" customHeight="1">
      <c r="A213" s="244"/>
      <c r="B213" s="233"/>
      <c r="C213" s="156">
        <v>4</v>
      </c>
      <c r="D213" s="157" t="s">
        <v>567</v>
      </c>
      <c r="E213" s="93" t="str">
        <f>VLOOKUP('Especializaciones NETZUN'!$D213,'B.D. (Ocultar)'!$B$4:$M$554,4,FALSE)</f>
        <v>Julio J. Lopez</v>
      </c>
      <c r="F213" s="93" t="str">
        <f>VLOOKUP('Especializaciones NETZUN'!$D213,'B.D. (Ocultar)'!$B$4:$M$554,6,FALSE)</f>
        <v>Negocios</v>
      </c>
      <c r="G213" s="93">
        <f>VLOOKUP('Especializaciones NETZUN'!$D213,'B.D. (Ocultar)'!$B$4:$M$554,11,FALSE)</f>
        <v>2021</v>
      </c>
      <c r="H213" s="94" t="str">
        <f>VLOOKUP('Especializaciones NETZUN'!$D213,'B.D. (Ocultar)'!$B$4:$M$554,9,FALSE)</f>
        <v>1hr 15mins</v>
      </c>
      <c r="I213" s="158">
        <v>5.2083333333333336E-2</v>
      </c>
      <c r="J213" s="93" t="str">
        <f>VLOOKUP('Especializaciones NETZUN'!$D213,'B.D. (Ocultar)'!$B$4:$M$554,12,FALSE)</f>
        <v>Básico - Intermedio</v>
      </c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</row>
    <row r="214" spans="1:23" ht="13.5" customHeight="1">
      <c r="A214" s="244"/>
      <c r="B214" s="233"/>
      <c r="C214" s="156">
        <v>5</v>
      </c>
      <c r="D214" s="157" t="s">
        <v>1674</v>
      </c>
      <c r="E214" s="93" t="str">
        <f>VLOOKUP('Especializaciones NETZUN'!$D214,'B.D. (Ocultar)'!$B$4:$M$554,4,FALSE)</f>
        <v>Joseph Vargas</v>
      </c>
      <c r="F214" s="93" t="str">
        <f>VLOOKUP('Especializaciones NETZUN'!$D214,'B.D. (Ocultar)'!$B$4:$M$554,6,FALSE)</f>
        <v>Marketing</v>
      </c>
      <c r="G214" s="93">
        <f>VLOOKUP('Especializaciones NETZUN'!$D214,'B.D. (Ocultar)'!$B$4:$M$554,11,FALSE)</f>
        <v>2022</v>
      </c>
      <c r="H214" s="94" t="str">
        <f>VLOOKUP('Especializaciones NETZUN'!$D214,'B.D. (Ocultar)'!$B$4:$M$554,9,FALSE)</f>
        <v>1hr 13min</v>
      </c>
      <c r="I214" s="158">
        <v>5.0694444444444445E-2</v>
      </c>
      <c r="J214" s="93" t="str">
        <f>VLOOKUP('Especializaciones NETZUN'!$D214,'B.D. (Ocultar)'!$B$4:$M$554,12,FALSE)</f>
        <v>Intermedio</v>
      </c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</row>
    <row r="215" spans="1:23" ht="13.5" customHeight="1">
      <c r="A215" s="244"/>
      <c r="B215" s="233"/>
      <c r="C215" s="156">
        <v>6</v>
      </c>
      <c r="D215" s="157" t="s">
        <v>369</v>
      </c>
      <c r="E215" s="93" t="str">
        <f>VLOOKUP('Especializaciones NETZUN'!$D215,'B.D. (Ocultar)'!$B$4:$M$554,4,FALSE)</f>
        <v>Brian Malca</v>
      </c>
      <c r="F215" s="93" t="str">
        <f>VLOOKUP('Especializaciones NETZUN'!$D215,'B.D. (Ocultar)'!$B$4:$M$554,6,FALSE)</f>
        <v>Marketing</v>
      </c>
      <c r="G215" s="93">
        <f>VLOOKUP('Especializaciones NETZUN'!$D215,'B.D. (Ocultar)'!$B$4:$M$554,11,FALSE)</f>
        <v>2022</v>
      </c>
      <c r="H215" s="94" t="str">
        <f>VLOOKUP('Especializaciones NETZUN'!$D215,'B.D. (Ocultar)'!$B$4:$M$554,9,FALSE)</f>
        <v>1hr 27min</v>
      </c>
      <c r="I215" s="158">
        <v>6.0416666666666667E-2</v>
      </c>
      <c r="J215" s="93" t="str">
        <f>VLOOKUP('Especializaciones NETZUN'!$D215,'B.D. (Ocultar)'!$B$4:$M$554,12,FALSE)</f>
        <v>Intermedio</v>
      </c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</row>
    <row r="216" spans="1:23" ht="13.5" customHeight="1">
      <c r="A216" s="245"/>
      <c r="B216" s="240"/>
      <c r="C216" s="167">
        <v>7</v>
      </c>
      <c r="D216" s="168" t="s">
        <v>350</v>
      </c>
      <c r="E216" s="107" t="str">
        <f>VLOOKUP('Especializaciones NETZUN'!$D216,'B.D. (Ocultar)'!$B$4:$M$554,4,FALSE)</f>
        <v>Hector Dorregaray</v>
      </c>
      <c r="F216" s="107" t="str">
        <f>VLOOKUP('Especializaciones NETZUN'!$D216,'B.D. (Ocultar)'!$B$4:$M$554,6,FALSE)</f>
        <v>Marketing</v>
      </c>
      <c r="G216" s="107">
        <f>VLOOKUP('Especializaciones NETZUN'!$D216,'B.D. (Ocultar)'!$B$4:$M$554,11,FALSE)</f>
        <v>2022</v>
      </c>
      <c r="H216" s="108" t="str">
        <f>VLOOKUP('Especializaciones NETZUN'!$D216,'B.D. (Ocultar)'!$B$4:$M$554,9,FALSE)</f>
        <v>1hr 40min</v>
      </c>
      <c r="I216" s="169">
        <v>6.9444444444444448E-2</v>
      </c>
      <c r="J216" s="107" t="str">
        <f>VLOOKUP('Especializaciones NETZUN'!$D216,'B.D. (Ocultar)'!$B$4:$M$554,12,FALSE)</f>
        <v>Básico - Intermedio</v>
      </c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</row>
    <row r="217" spans="1:23" ht="13.5" customHeight="1">
      <c r="A217" s="243">
        <v>28</v>
      </c>
      <c r="B217" s="241" t="s">
        <v>1740</v>
      </c>
      <c r="C217" s="153">
        <v>1</v>
      </c>
      <c r="D217" s="154" t="s">
        <v>1719</v>
      </c>
      <c r="E217" s="112" t="str">
        <f>VLOOKUP('Especializaciones NETZUN'!$D217,'B.D. (Ocultar)'!$B$4:$M$554,4,FALSE)</f>
        <v>Sebastian Polis</v>
      </c>
      <c r="F217" s="112" t="str">
        <f>VLOOKUP('Especializaciones NETZUN'!$D217,'B.D. (Ocultar)'!$B$4:$M$554,6,FALSE)</f>
        <v>Tecnologia y Digital</v>
      </c>
      <c r="G217" s="112">
        <f>VLOOKUP('Especializaciones NETZUN'!$D217,'B.D. (Ocultar)'!$B$4:$M$554,11,FALSE)</f>
        <v>2020</v>
      </c>
      <c r="H217" s="112" t="str">
        <f>VLOOKUP('Especializaciones NETZUN'!$D217,'B.D. (Ocultar)'!$B$4:$M$554,9,FALSE)</f>
        <v>4h 36m</v>
      </c>
      <c r="I217" s="155">
        <v>0.19166666666666668</v>
      </c>
      <c r="J217" s="112" t="str">
        <f>VLOOKUP('Especializaciones NETZUN'!$D217,'B.D. (Ocultar)'!$B$4:$M$554,12,FALSE)</f>
        <v>Básico</v>
      </c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</row>
    <row r="218" spans="1:23" ht="13.5" customHeight="1">
      <c r="A218" s="244"/>
      <c r="B218" s="233"/>
      <c r="C218" s="156">
        <v>2</v>
      </c>
      <c r="D218" s="157" t="s">
        <v>1741</v>
      </c>
      <c r="E218" s="93" t="str">
        <f>VLOOKUP('Especializaciones NETZUN'!$D218,'B.D. (Ocultar)'!$B$4:$M$554,4,FALSE)</f>
        <v>Wilmer Ponce</v>
      </c>
      <c r="F218" s="93" t="str">
        <f>VLOOKUP('Especializaciones NETZUN'!$D218,'B.D. (Ocultar)'!$B$4:$M$554,6,FALSE)</f>
        <v>Tecnologia y Digital</v>
      </c>
      <c r="G218" s="93">
        <f>VLOOKUP('Especializaciones NETZUN'!$D218,'B.D. (Ocultar)'!$B$4:$M$554,11,FALSE)</f>
        <v>2022</v>
      </c>
      <c r="H218" s="94" t="str">
        <f>VLOOKUP('Especializaciones NETZUN'!$D218,'B.D. (Ocultar)'!$B$4:$M$554,9,FALSE)</f>
        <v>1hr 28min</v>
      </c>
      <c r="I218" s="158">
        <v>6.1111111111111109E-2</v>
      </c>
      <c r="J218" s="93" t="str">
        <f>VLOOKUP('Especializaciones NETZUN'!$D218,'B.D. (Ocultar)'!$B$4:$M$554,12,FALSE)</f>
        <v>Intermedio</v>
      </c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</row>
    <row r="219" spans="1:23" ht="13.5" customHeight="1">
      <c r="A219" s="245"/>
      <c r="B219" s="238"/>
      <c r="C219" s="167">
        <v>3</v>
      </c>
      <c r="D219" s="168" t="s">
        <v>205</v>
      </c>
      <c r="E219" s="107" t="str">
        <f>VLOOKUP('Especializaciones NETZUN'!$D219,'B.D. (Ocultar)'!$B$4:$M$554,4,FALSE)</f>
        <v>Gonzalo Delgado</v>
      </c>
      <c r="F219" s="107" t="str">
        <f>VLOOKUP('Especializaciones NETZUN'!$D219,'B.D. (Ocultar)'!$B$4:$M$554,6,FALSE)</f>
        <v>Tecnologia y Digital</v>
      </c>
      <c r="G219" s="107">
        <f>VLOOKUP('Especializaciones NETZUN'!$D219,'B.D. (Ocultar)'!$B$4:$M$554,11,FALSE)</f>
        <v>2022</v>
      </c>
      <c r="H219" s="108" t="str">
        <f>VLOOKUP('Especializaciones NETZUN'!$D219,'B.D. (Ocultar)'!$B$4:$M$554,9,FALSE)</f>
        <v>2 h 57 min</v>
      </c>
      <c r="I219" s="169">
        <v>0.12291666666666666</v>
      </c>
      <c r="J219" s="107" t="str">
        <f>VLOOKUP('Especializaciones NETZUN'!$D219,'B.D. (Ocultar)'!$B$4:$M$554,12,FALSE)</f>
        <v>Avanzado</v>
      </c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</row>
    <row r="220" spans="1:23" ht="13.5" customHeight="1">
      <c r="A220" s="243">
        <v>29</v>
      </c>
      <c r="B220" s="239" t="s">
        <v>1742</v>
      </c>
      <c r="C220" s="153">
        <v>1</v>
      </c>
      <c r="D220" s="170" t="s">
        <v>1341</v>
      </c>
      <c r="E220" s="112" t="str">
        <f>VLOOKUP('Especializaciones NETZUN'!$D220,'B.D. (Ocultar)'!$B$4:$M$554,4,FALSE)</f>
        <v>Roberto Mogollon</v>
      </c>
      <c r="F220" s="112" t="str">
        <f>VLOOKUP('Especializaciones NETZUN'!$D220,'B.D. (Ocultar)'!$B$4:$M$554,6,FALSE)</f>
        <v>Desarrollo Personal</v>
      </c>
      <c r="G220" s="112">
        <f>VLOOKUP('Especializaciones NETZUN'!$D220,'B.D. (Ocultar)'!$B$4:$M$554,11,FALSE)</f>
        <v>2018</v>
      </c>
      <c r="H220" s="112" t="str">
        <f>VLOOKUP('Especializaciones NETZUN'!$D220,'B.D. (Ocultar)'!$B$4:$M$554,9,FALSE)</f>
        <v>45m</v>
      </c>
      <c r="I220" s="155">
        <v>3.125E-2</v>
      </c>
      <c r="J220" s="112" t="str">
        <f>VLOOKUP('Especializaciones NETZUN'!$D220,'B.D. (Ocultar)'!$B$4:$M$554,12,FALSE)</f>
        <v>Intermedio</v>
      </c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</row>
    <row r="221" spans="1:23" ht="13.5" customHeight="1">
      <c r="A221" s="244"/>
      <c r="B221" s="233"/>
      <c r="C221" s="156">
        <v>2</v>
      </c>
      <c r="D221" s="157" t="s">
        <v>262</v>
      </c>
      <c r="E221" s="93" t="str">
        <f>VLOOKUP('Especializaciones NETZUN'!$D221,'B.D. (Ocultar)'!$B$4:$M$554,4,FALSE)</f>
        <v>Jorge Monsalve</v>
      </c>
      <c r="F221" s="93" t="str">
        <f>VLOOKUP('Especializaciones NETZUN'!$D221,'B.D. (Ocultar)'!$B$4:$M$554,6,FALSE)</f>
        <v>Desarrollo personal</v>
      </c>
      <c r="G221" s="93">
        <f>VLOOKUP('Especializaciones NETZUN'!$D221,'B.D. (Ocultar)'!$B$4:$M$554,11,FALSE)</f>
        <v>2022</v>
      </c>
      <c r="H221" s="94" t="str">
        <f>VLOOKUP('Especializaciones NETZUN'!$D221,'B.D. (Ocultar)'!$B$4:$M$554,9,FALSE)</f>
        <v>1h 12min</v>
      </c>
      <c r="I221" s="158">
        <v>0.05</v>
      </c>
      <c r="J221" s="93" t="str">
        <f>VLOOKUP('Especializaciones NETZUN'!$D221,'B.D. (Ocultar)'!$B$4:$M$554,12,FALSE)</f>
        <v>Intermedio</v>
      </c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</row>
    <row r="222" spans="1:23" ht="13.5" customHeight="1">
      <c r="A222" s="244"/>
      <c r="B222" s="233"/>
      <c r="C222" s="156">
        <v>3</v>
      </c>
      <c r="D222" s="157" t="s">
        <v>213</v>
      </c>
      <c r="E222" s="93" t="str">
        <f>VLOOKUP('Especializaciones NETZUN'!$D222,'B.D. (Ocultar)'!$B$4:$M$554,4,FALSE)</f>
        <v>Jorge Monsalve</v>
      </c>
      <c r="F222" s="93" t="str">
        <f>VLOOKUP('Especializaciones NETZUN'!$D222,'B.D. (Ocultar)'!$B$4:$M$554,6,FALSE)</f>
        <v>Desarrollo personal</v>
      </c>
      <c r="G222" s="93">
        <f>VLOOKUP('Especializaciones NETZUN'!$D222,'B.D. (Ocultar)'!$B$4:$M$554,11,FALSE)</f>
        <v>2022</v>
      </c>
      <c r="H222" s="94" t="str">
        <f>VLOOKUP('Especializaciones NETZUN'!$D222,'B.D. (Ocultar)'!$B$4:$M$554,9,FALSE)</f>
        <v>1 hr 11 min</v>
      </c>
      <c r="I222" s="158">
        <v>4.9305555555555554E-2</v>
      </c>
      <c r="J222" s="93" t="str">
        <f>VLOOKUP('Especializaciones NETZUN'!$D222,'B.D. (Ocultar)'!$B$4:$M$554,12,FALSE)</f>
        <v>Intermedio</v>
      </c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</row>
    <row r="223" spans="1:23" ht="13.5" customHeight="1">
      <c r="A223" s="244"/>
      <c r="B223" s="233"/>
      <c r="C223" s="156">
        <v>4</v>
      </c>
      <c r="D223" s="157" t="s">
        <v>301</v>
      </c>
      <c r="E223" s="93" t="str">
        <f>VLOOKUP('Especializaciones NETZUN'!$D223,'B.D. (Ocultar)'!$B$4:$M$554,4,FALSE)</f>
        <v>Giannina Salgado</v>
      </c>
      <c r="F223" s="93" t="str">
        <f>VLOOKUP('Especializaciones NETZUN'!$D223,'B.D. (Ocultar)'!$B$4:$M$554,6,FALSE)</f>
        <v>Desarrollo Personal</v>
      </c>
      <c r="G223" s="93">
        <f>VLOOKUP('Especializaciones NETZUN'!$D223,'B.D. (Ocultar)'!$B$4:$M$554,11,FALSE)</f>
        <v>2022</v>
      </c>
      <c r="H223" s="94" t="str">
        <f>VLOOKUP('Especializaciones NETZUN'!$D223,'B.D. (Ocultar)'!$B$4:$M$554,9,FALSE)</f>
        <v>1hr 34min</v>
      </c>
      <c r="I223" s="158">
        <v>6.5277777777777782E-2</v>
      </c>
      <c r="J223" s="93" t="str">
        <f>VLOOKUP('Especializaciones NETZUN'!$D223,'B.D. (Ocultar)'!$B$4:$M$554,12,FALSE)</f>
        <v>Intermedio</v>
      </c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</row>
    <row r="224" spans="1:23" ht="13.5" customHeight="1">
      <c r="A224" s="244"/>
      <c r="B224" s="233"/>
      <c r="C224" s="156">
        <v>5</v>
      </c>
      <c r="D224" s="157" t="s">
        <v>321</v>
      </c>
      <c r="E224" s="93" t="str">
        <f>VLOOKUP('Especializaciones NETZUN'!$D224,'B.D. (Ocultar)'!$B$4:$M$554,4,FALSE)</f>
        <v>Wilton Torvisco</v>
      </c>
      <c r="F224" s="93" t="str">
        <f>VLOOKUP('Especializaciones NETZUN'!$D224,'B.D. (Ocultar)'!$B$4:$M$554,6,FALSE)</f>
        <v>Desarrollo Personal</v>
      </c>
      <c r="G224" s="93">
        <f>VLOOKUP('Especializaciones NETZUN'!$D224,'B.D. (Ocultar)'!$B$4:$M$554,11,FALSE)</f>
        <v>2022</v>
      </c>
      <c r="H224" s="94" t="str">
        <f>VLOOKUP('Especializaciones NETZUN'!$D224,'B.D. (Ocultar)'!$B$4:$M$554,9,FALSE)</f>
        <v>1hr 2min</v>
      </c>
      <c r="I224" s="158">
        <v>4.3055555555555555E-2</v>
      </c>
      <c r="J224" s="93" t="str">
        <f>VLOOKUP('Especializaciones NETZUN'!$D224,'B.D. (Ocultar)'!$B$4:$M$554,12,FALSE)</f>
        <v>Intermedio</v>
      </c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</row>
    <row r="225" spans="1:23" ht="13.5" customHeight="1">
      <c r="A225" s="245"/>
      <c r="B225" s="240"/>
      <c r="C225" s="161">
        <v>6</v>
      </c>
      <c r="D225" s="162" t="s">
        <v>307</v>
      </c>
      <c r="E225" s="102" t="str">
        <f>VLOOKUP('Especializaciones NETZUN'!$D225,'B.D. (Ocultar)'!$B$4:$M$554,4,FALSE)</f>
        <v>Julio Chirinos</v>
      </c>
      <c r="F225" s="102" t="str">
        <f>VLOOKUP('Especializaciones NETZUN'!$D225,'B.D. (Ocultar)'!$B$4:$M$554,6,FALSE)</f>
        <v>Desarrollo Personal</v>
      </c>
      <c r="G225" s="102">
        <f>VLOOKUP('Especializaciones NETZUN'!$D225,'B.D. (Ocultar)'!$B$4:$M$554,11,FALSE)</f>
        <v>2022</v>
      </c>
      <c r="H225" s="103" t="str">
        <f>VLOOKUP('Especializaciones NETZUN'!$D225,'B.D. (Ocultar)'!$B$4:$M$554,9,FALSE)</f>
        <v>1hr 12min</v>
      </c>
      <c r="I225" s="163">
        <v>0.05</v>
      </c>
      <c r="J225" s="102" t="str">
        <f>VLOOKUP('Especializaciones NETZUN'!$D225,'B.D. (Ocultar)'!$B$4:$M$554,12,FALSE)</f>
        <v>Intermedio</v>
      </c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</row>
    <row r="226" spans="1:23" ht="13.5" customHeight="1">
      <c r="A226" s="243">
        <v>30</v>
      </c>
      <c r="B226" s="237" t="s">
        <v>1743</v>
      </c>
      <c r="C226" s="164">
        <v>1</v>
      </c>
      <c r="D226" s="165" t="s">
        <v>437</v>
      </c>
      <c r="E226" s="94" t="str">
        <f>VLOOKUP('Especializaciones NETZUN'!$D226,'B.D. (Ocultar)'!$B$4:$M$554,4,FALSE)</f>
        <v>Luis Alarcon</v>
      </c>
      <c r="F226" s="94" t="str">
        <f>VLOOKUP('Especializaciones NETZUN'!$D226,'B.D. (Ocultar)'!$B$4:$M$554,6,FALSE)</f>
        <v>Diseño y Creatividad</v>
      </c>
      <c r="G226" s="94">
        <f>VLOOKUP('Especializaciones NETZUN'!$D226,'B.D. (Ocultar)'!$B$4:$M$554,11,FALSE)</f>
        <v>2022</v>
      </c>
      <c r="H226" s="94" t="str">
        <f>VLOOKUP('Especializaciones NETZUN'!$D226,'B.D. (Ocultar)'!$B$4:$M$554,9,FALSE)</f>
        <v>2hr 4min</v>
      </c>
      <c r="I226" s="166">
        <v>8.611111111111111E-2</v>
      </c>
      <c r="J226" s="94" t="str">
        <f>VLOOKUP('Especializaciones NETZUN'!$D226,'B.D. (Ocultar)'!$B$4:$M$554,12,FALSE)</f>
        <v>Básico</v>
      </c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</row>
    <row r="227" spans="1:23" ht="13.5" customHeight="1">
      <c r="A227" s="244"/>
      <c r="B227" s="233"/>
      <c r="C227" s="156">
        <v>2</v>
      </c>
      <c r="D227" s="157" t="s">
        <v>324</v>
      </c>
      <c r="E227" s="93" t="str">
        <f>VLOOKUP('Especializaciones NETZUN'!$D227,'B.D. (Ocultar)'!$B$4:$M$554,4,FALSE)</f>
        <v>Luis Alarcon</v>
      </c>
      <c r="F227" s="93" t="str">
        <f>VLOOKUP('Especializaciones NETZUN'!$D227,'B.D. (Ocultar)'!$B$4:$M$554,6,FALSE)</f>
        <v>Diseño y Creatividad</v>
      </c>
      <c r="G227" s="93">
        <f>VLOOKUP('Especializaciones NETZUN'!$D227,'B.D. (Ocultar)'!$B$4:$M$554,11,FALSE)</f>
        <v>2022</v>
      </c>
      <c r="H227" s="94" t="str">
        <f>VLOOKUP('Especializaciones NETZUN'!$D227,'B.D. (Ocultar)'!$B$4:$M$554,9,FALSE)</f>
        <v>2hr 41min</v>
      </c>
      <c r="I227" s="158">
        <v>0.11180555555555556</v>
      </c>
      <c r="J227" s="93" t="str">
        <f>VLOOKUP('Especializaciones NETZUN'!$D227,'B.D. (Ocultar)'!$B$4:$M$554,12,FALSE)</f>
        <v>Avanzado</v>
      </c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</row>
    <row r="228" spans="1:23" ht="13.5" customHeight="1">
      <c r="A228" s="244"/>
      <c r="B228" s="233"/>
      <c r="C228" s="156">
        <v>3</v>
      </c>
      <c r="D228" s="157" t="s">
        <v>327</v>
      </c>
      <c r="E228" s="93" t="str">
        <f>VLOOKUP('Especializaciones NETZUN'!$D228,'B.D. (Ocultar)'!$B$4:$M$554,4,FALSE)</f>
        <v>Luis Alarcon</v>
      </c>
      <c r="F228" s="93" t="str">
        <f>VLOOKUP('Especializaciones NETZUN'!$D228,'B.D. (Ocultar)'!$B$4:$M$554,6,FALSE)</f>
        <v>Diseño y Creatividad</v>
      </c>
      <c r="G228" s="93">
        <f>VLOOKUP('Especializaciones NETZUN'!$D228,'B.D. (Ocultar)'!$B$4:$M$554,11,FALSE)</f>
        <v>2022</v>
      </c>
      <c r="H228" s="94" t="str">
        <f>VLOOKUP('Especializaciones NETZUN'!$D228,'B.D. (Ocultar)'!$B$4:$M$554,9,FALSE)</f>
        <v>2hr 43min</v>
      </c>
      <c r="I228" s="158">
        <v>0.11319444444444444</v>
      </c>
      <c r="J228" s="93" t="str">
        <f>VLOOKUP('Especializaciones NETZUN'!$D228,'B.D. (Ocultar)'!$B$4:$M$554,12,FALSE)</f>
        <v>Intermedio</v>
      </c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</row>
    <row r="229" spans="1:23" ht="15" customHeight="1">
      <c r="A229" s="244"/>
      <c r="B229" s="233"/>
      <c r="C229" s="156">
        <v>4</v>
      </c>
      <c r="D229" s="157" t="s">
        <v>378</v>
      </c>
      <c r="E229" s="93" t="str">
        <f>VLOOKUP('Especializaciones NETZUN'!$D229,'B.D. (Ocultar)'!$B$4:$M$554,4,FALSE)</f>
        <v>Luis Alarcon</v>
      </c>
      <c r="F229" s="93" t="str">
        <f>VLOOKUP('Especializaciones NETZUN'!$D229,'B.D. (Ocultar)'!$B$4:$M$554,6,FALSE)</f>
        <v>Diseño y Creatividad</v>
      </c>
      <c r="G229" s="93">
        <f>VLOOKUP('Especializaciones NETZUN'!$D229,'B.D. (Ocultar)'!$B$4:$M$554,11,FALSE)</f>
        <v>2022</v>
      </c>
      <c r="H229" s="94" t="str">
        <f>VLOOKUP('Especializaciones NETZUN'!$D229,'B.D. (Ocultar)'!$B$4:$M$554,9,FALSE)</f>
        <v>2hr 7min</v>
      </c>
      <c r="I229" s="158">
        <v>8.819444444444445E-2</v>
      </c>
      <c r="J229" s="93" t="str">
        <f>VLOOKUP('Especializaciones NETZUN'!$D229,'B.D. (Ocultar)'!$B$4:$M$554,12,FALSE)</f>
        <v>Básico</v>
      </c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</row>
    <row r="230" spans="1:23" ht="16.5" customHeight="1">
      <c r="A230" s="244"/>
      <c r="B230" s="233"/>
      <c r="C230" s="167">
        <v>5</v>
      </c>
      <c r="D230" s="168" t="s">
        <v>236</v>
      </c>
      <c r="E230" s="93" t="str">
        <f>VLOOKUP('Especializaciones NETZUN'!$D230,'B.D. (Ocultar)'!$B$4:$M$554,4,FALSE)</f>
        <v>Luis Alarcón</v>
      </c>
      <c r="F230" s="93" t="str">
        <f>VLOOKUP('Especializaciones NETZUN'!$D230,'B.D. (Ocultar)'!$B$4:$M$554,6,FALSE)</f>
        <v>Diseño y creatividad</v>
      </c>
      <c r="G230" s="93">
        <f>VLOOKUP('Especializaciones NETZUN'!$D230,'B.D. (Ocultar)'!$B$4:$M$554,11,FALSE)</f>
        <v>2022</v>
      </c>
      <c r="H230" s="94" t="str">
        <f>VLOOKUP('Especializaciones NETZUN'!$D230,'B.D. (Ocultar)'!$B$4:$M$554,9,FALSE)</f>
        <v>2 hr 41 min</v>
      </c>
      <c r="I230" s="158">
        <v>0.11180555555555556</v>
      </c>
      <c r="J230" s="93" t="str">
        <f>VLOOKUP('Especializaciones NETZUN'!$D230,'B.D. (Ocultar)'!$B$4:$M$554,12,FALSE)</f>
        <v>Intermedio</v>
      </c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</row>
    <row r="231" spans="1:23" ht="15.75" customHeight="1">
      <c r="A231" s="245"/>
      <c r="B231" s="238"/>
      <c r="C231" s="167">
        <v>6</v>
      </c>
      <c r="D231" s="168" t="s">
        <v>221</v>
      </c>
      <c r="E231" s="107" t="str">
        <f>VLOOKUP('Especializaciones NETZUN'!$D231,'B.D. (Ocultar)'!$B$4:$M$554,4,FALSE)</f>
        <v>Luis Alarcón</v>
      </c>
      <c r="F231" s="107" t="str">
        <f>VLOOKUP('Especializaciones NETZUN'!$D231,'B.D. (Ocultar)'!$B$4:$M$554,6,FALSE)</f>
        <v>Producción y video</v>
      </c>
      <c r="G231" s="107">
        <f>VLOOKUP('Especializaciones NETZUN'!$D231,'B.D. (Ocultar)'!$B$4:$M$554,11,FALSE)</f>
        <v>2022</v>
      </c>
      <c r="H231" s="108" t="str">
        <f>VLOOKUP('Especializaciones NETZUN'!$D231,'B.D. (Ocultar)'!$B$4:$M$554,9,FALSE)</f>
        <v>3h 33 min</v>
      </c>
      <c r="I231" s="169">
        <v>0.14791666666666667</v>
      </c>
      <c r="J231" s="107" t="str">
        <f>VLOOKUP('Especializaciones NETZUN'!$D231,'B.D. (Ocultar)'!$B$4:$M$554,12,FALSE)</f>
        <v>Avanzado</v>
      </c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</row>
    <row r="232" spans="1:23" ht="17.25" customHeight="1">
      <c r="A232" s="243">
        <v>31</v>
      </c>
      <c r="B232" s="239" t="s">
        <v>1744</v>
      </c>
      <c r="C232" s="153">
        <v>1</v>
      </c>
      <c r="D232" s="154" t="s">
        <v>542</v>
      </c>
      <c r="E232" s="112" t="str">
        <f>VLOOKUP('Especializaciones NETZUN'!$D232,'B.D. (Ocultar)'!$B$4:$M$554,4,FALSE)</f>
        <v>Gianfranco Binda</v>
      </c>
      <c r="F232" s="112" t="str">
        <f>VLOOKUP('Especializaciones NETZUN'!$D232,'B.D. (Ocultar)'!$B$4:$M$554,6,FALSE)</f>
        <v>Negocios</v>
      </c>
      <c r="G232" s="112">
        <f>VLOOKUP('Especializaciones NETZUN'!$D232,'B.D. (Ocultar)'!$B$4:$M$554,11,FALSE)</f>
        <v>2022</v>
      </c>
      <c r="H232" s="112" t="str">
        <f>VLOOKUP('Especializaciones NETZUN'!$D232,'B.D. (Ocultar)'!$B$4:$M$554,9,FALSE)</f>
        <v>3hr 24mins</v>
      </c>
      <c r="I232" s="155">
        <v>0.14166666666666666</v>
      </c>
      <c r="J232" s="112" t="str">
        <f>VLOOKUP('Especializaciones NETZUN'!$D232,'B.D. (Ocultar)'!$B$4:$M$554,12,FALSE)</f>
        <v>Básico - Intermedio</v>
      </c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</row>
    <row r="233" spans="1:23" ht="17.25" customHeight="1">
      <c r="A233" s="244"/>
      <c r="B233" s="233"/>
      <c r="C233" s="156">
        <v>2</v>
      </c>
      <c r="D233" s="157" t="s">
        <v>274</v>
      </c>
      <c r="E233" s="93" t="str">
        <f>VLOOKUP('Especializaciones NETZUN'!$D233,'B.D. (Ocultar)'!$B$4:$M$554,4,FALSE)</f>
        <v>Cristian Lindley</v>
      </c>
      <c r="F233" s="93" t="str">
        <f>VLOOKUP('Especializaciones NETZUN'!$D233,'B.D. (Ocultar)'!$B$4:$M$554,6,FALSE)</f>
        <v>Negocios</v>
      </c>
      <c r="G233" s="93">
        <f>VLOOKUP('Especializaciones NETZUN'!$D233,'B.D. (Ocultar)'!$B$4:$M$554,11,FALSE)</f>
        <v>2022</v>
      </c>
      <c r="H233" s="94" t="str">
        <f>VLOOKUP('Especializaciones NETZUN'!$D233,'B.D. (Ocultar)'!$B$4:$M$554,9,FALSE)</f>
        <v>1 hr 33 min</v>
      </c>
      <c r="I233" s="158">
        <v>6.458333333333334E-2</v>
      </c>
      <c r="J233" s="93" t="str">
        <f>VLOOKUP('Especializaciones NETZUN'!$D233,'B.D. (Ocultar)'!$B$4:$M$554,12,FALSE)</f>
        <v>Básico</v>
      </c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</row>
    <row r="234" spans="1:23" ht="17.25" customHeight="1">
      <c r="A234" s="244"/>
      <c r="B234" s="233"/>
      <c r="C234" s="156">
        <v>3</v>
      </c>
      <c r="D234" s="157" t="s">
        <v>178</v>
      </c>
      <c r="E234" s="93" t="str">
        <f>VLOOKUP('Especializaciones NETZUN'!$D234,'B.D. (Ocultar)'!$B$4:$M$554,4,FALSE)</f>
        <v>Renzo Peche</v>
      </c>
      <c r="F234" s="93" t="str">
        <f>VLOOKUP('Especializaciones NETZUN'!$D234,'B.D. (Ocultar)'!$B$4:$M$554,6,FALSE)</f>
        <v>Negocios</v>
      </c>
      <c r="G234" s="93">
        <f>VLOOKUP('Especializaciones NETZUN'!$D234,'B.D. (Ocultar)'!$B$4:$M$554,11,FALSE)</f>
        <v>2022</v>
      </c>
      <c r="H234" s="94" t="str">
        <f>VLOOKUP('Especializaciones NETZUN'!$D234,'B.D. (Ocultar)'!$B$4:$M$554,9,FALSE)</f>
        <v>1 hr 41 min</v>
      </c>
      <c r="I234" s="158">
        <v>7.013888888888889E-2</v>
      </c>
      <c r="J234" s="93" t="str">
        <f>VLOOKUP('Especializaciones NETZUN'!$D234,'B.D. (Ocultar)'!$B$4:$M$554,12,FALSE)</f>
        <v>Básico - Intermedio</v>
      </c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</row>
    <row r="235" spans="1:23" ht="17.25" customHeight="1">
      <c r="A235" s="244"/>
      <c r="B235" s="233"/>
      <c r="C235" s="156">
        <v>4</v>
      </c>
      <c r="D235" s="157" t="s">
        <v>244</v>
      </c>
      <c r="E235" s="93" t="str">
        <f>VLOOKUP('Especializaciones NETZUN'!$D235,'B.D. (Ocultar)'!$B$4:$M$554,4,FALSE)</f>
        <v>Cristian Lindley</v>
      </c>
      <c r="F235" s="93" t="str">
        <f>VLOOKUP('Especializaciones NETZUN'!$D235,'B.D. (Ocultar)'!$B$4:$M$554,6,FALSE)</f>
        <v>Negocios</v>
      </c>
      <c r="G235" s="93">
        <f>VLOOKUP('Especializaciones NETZUN'!$D235,'B.D. (Ocultar)'!$B$4:$M$554,11,FALSE)</f>
        <v>2022</v>
      </c>
      <c r="H235" s="94" t="str">
        <f>VLOOKUP('Especializaciones NETZUN'!$D235,'B.D. (Ocultar)'!$B$4:$M$554,9,FALSE)</f>
        <v>1hr 29min</v>
      </c>
      <c r="I235" s="158">
        <v>6.1805555555555558E-2</v>
      </c>
      <c r="J235" s="93" t="str">
        <f>VLOOKUP('Especializaciones NETZUN'!$D235,'B.D. (Ocultar)'!$B$4:$M$554,12,FALSE)</f>
        <v>Intermedio</v>
      </c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</row>
    <row r="236" spans="1:23" ht="17.25" customHeight="1">
      <c r="A236" s="245"/>
      <c r="B236" s="240"/>
      <c r="C236" s="161">
        <v>5</v>
      </c>
      <c r="D236" s="162" t="s">
        <v>208</v>
      </c>
      <c r="E236" s="102" t="str">
        <f>VLOOKUP('Especializaciones NETZUN'!$D236,'B.D. (Ocultar)'!$B$4:$M$554,4,FALSE)</f>
        <v>Cristian Lindley</v>
      </c>
      <c r="F236" s="102" t="str">
        <f>VLOOKUP('Especializaciones NETZUN'!$D236,'B.D. (Ocultar)'!$B$4:$M$554,6,FALSE)</f>
        <v>Negocios</v>
      </c>
      <c r="G236" s="102">
        <f>VLOOKUP('Especializaciones NETZUN'!$D236,'B.D. (Ocultar)'!$B$4:$M$554,11,FALSE)</f>
        <v>2022</v>
      </c>
      <c r="H236" s="103" t="str">
        <f>VLOOKUP('Especializaciones NETZUN'!$D236,'B.D. (Ocultar)'!$B$4:$M$554,9,FALSE)</f>
        <v>1 h 9 min</v>
      </c>
      <c r="I236" s="163">
        <v>4.791666666666667E-2</v>
      </c>
      <c r="J236" s="102" t="str">
        <f>VLOOKUP('Especializaciones NETZUN'!$D236,'B.D. (Ocultar)'!$B$4:$M$554,12,FALSE)</f>
        <v>Intermedio</v>
      </c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</row>
    <row r="237" spans="1:23" ht="15.75" customHeight="1">
      <c r="A237" s="243">
        <v>32</v>
      </c>
      <c r="B237" s="239" t="s">
        <v>1745</v>
      </c>
      <c r="C237" s="153">
        <v>1</v>
      </c>
      <c r="D237" s="154" t="s">
        <v>728</v>
      </c>
      <c r="E237" s="112" t="str">
        <f>VLOOKUP('Especializaciones NETZUN'!$D237,'B.D. (Ocultar)'!$B$4:$M$554,4,FALSE)</f>
        <v>Alejandro Salem</v>
      </c>
      <c r="F237" s="112" t="str">
        <f>VLOOKUP('Especializaciones NETZUN'!$D237,'B.D. (Ocultar)'!$B$4:$M$554,6,FALSE)</f>
        <v>Marketing</v>
      </c>
      <c r="G237" s="112">
        <f>VLOOKUP('Especializaciones NETZUN'!$D237,'B.D. (Ocultar)'!$B$4:$M$554,11,FALSE)</f>
        <v>2021</v>
      </c>
      <c r="H237" s="112" t="str">
        <f>VLOOKUP('Especializaciones NETZUN'!$D237,'B.D. (Ocultar)'!$B$4:$M$554,9,FALSE)</f>
        <v>2hrs 21mins</v>
      </c>
      <c r="I237" s="155">
        <v>9.7916666666666666E-2</v>
      </c>
      <c r="J237" s="112" t="str">
        <f>VLOOKUP('Especializaciones NETZUN'!$D237,'B.D. (Ocultar)'!$B$4:$M$554,12,FALSE)</f>
        <v>Intermedio</v>
      </c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</row>
    <row r="238" spans="1:23" ht="15.75" customHeight="1">
      <c r="A238" s="244"/>
      <c r="B238" s="233"/>
      <c r="C238" s="156">
        <v>2</v>
      </c>
      <c r="D238" s="157" t="s">
        <v>1746</v>
      </c>
      <c r="E238" s="93" t="str">
        <f>VLOOKUP('Especializaciones NETZUN'!$D238,'B.D. (Ocultar)'!$B$4:$M$554,4,FALSE)</f>
        <v>Fiorella Figueroa</v>
      </c>
      <c r="F238" s="93" t="str">
        <f>VLOOKUP('Especializaciones NETZUN'!$D238,'B.D. (Ocultar)'!$B$4:$M$554,6,FALSE)</f>
        <v>Marketing</v>
      </c>
      <c r="G238" s="93">
        <f>VLOOKUP('Especializaciones NETZUN'!$D238,'B.D. (Ocultar)'!$B$4:$M$554,11,FALSE)</f>
        <v>2022</v>
      </c>
      <c r="H238" s="94" t="str">
        <f>VLOOKUP('Especializaciones NETZUN'!$D238,'B.D. (Ocultar)'!$B$4:$M$554,9,FALSE)</f>
        <v>1hr 30min</v>
      </c>
      <c r="I238" s="158">
        <v>6.25E-2</v>
      </c>
      <c r="J238" s="93" t="str">
        <f>VLOOKUP('Especializaciones NETZUN'!$D238,'B.D. (Ocultar)'!$B$4:$M$554,12,FALSE)</f>
        <v>Intermedio</v>
      </c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</row>
    <row r="239" spans="1:23" ht="15.75" customHeight="1">
      <c r="A239" s="244"/>
      <c r="B239" s="233"/>
      <c r="C239" s="156">
        <v>3</v>
      </c>
      <c r="D239" s="157" t="s">
        <v>172</v>
      </c>
      <c r="E239" s="93" t="str">
        <f>VLOOKUP('Especializaciones NETZUN'!$D239,'B.D. (Ocultar)'!$B$4:$M$554,4,FALSE)</f>
        <v>Francisco Carvajal</v>
      </c>
      <c r="F239" s="93" t="str">
        <f>VLOOKUP('Especializaciones NETZUN'!$D239,'B.D. (Ocultar)'!$B$4:$M$554,6,FALSE)</f>
        <v>Negocios</v>
      </c>
      <c r="G239" s="93">
        <f>VLOOKUP('Especializaciones NETZUN'!$D239,'B.D. (Ocultar)'!$B$4:$M$554,11,FALSE)</f>
        <v>2022</v>
      </c>
      <c r="H239" s="94" t="str">
        <f>VLOOKUP('Especializaciones NETZUN'!$D239,'B.D. (Ocultar)'!$B$4:$M$554,9,FALSE)</f>
        <v>59 min</v>
      </c>
      <c r="I239" s="158">
        <v>4.0972222222222222E-2</v>
      </c>
      <c r="J239" s="93" t="str">
        <f>VLOOKUP('Especializaciones NETZUN'!$D239,'B.D. (Ocultar)'!$B$4:$M$554,12,FALSE)</f>
        <v>Básico - Intermedio</v>
      </c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</row>
    <row r="240" spans="1:23" ht="15.75" customHeight="1">
      <c r="A240" s="244"/>
      <c r="B240" s="233"/>
      <c r="C240" s="156">
        <v>4</v>
      </c>
      <c r="D240" s="157" t="s">
        <v>808</v>
      </c>
      <c r="E240" s="93" t="str">
        <f>VLOOKUP('Especializaciones NETZUN'!$D240,'B.D. (Ocultar)'!$B$4:$M$554,4,FALSE)</f>
        <v>Pedro Tucto</v>
      </c>
      <c r="F240" s="93" t="str">
        <f>VLOOKUP('Especializaciones NETZUN'!$D240,'B.D. (Ocultar)'!$B$4:$M$554,6,FALSE)</f>
        <v>Marketing</v>
      </c>
      <c r="G240" s="93">
        <f>VLOOKUP('Especializaciones NETZUN'!$D240,'B.D. (Ocultar)'!$B$4:$M$554,11,FALSE)</f>
        <v>2021</v>
      </c>
      <c r="H240" s="94" t="str">
        <f>VLOOKUP('Especializaciones NETZUN'!$D240,'B.D. (Ocultar)'!$B$4:$M$554,9,FALSE)</f>
        <v>2hrs 16mins</v>
      </c>
      <c r="I240" s="158">
        <v>9.4444444444444442E-2</v>
      </c>
      <c r="J240" s="93" t="str">
        <f>VLOOKUP('Especializaciones NETZUN'!$D240,'B.D. (Ocultar)'!$B$4:$M$554,12,FALSE)</f>
        <v>Intermedio</v>
      </c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</row>
    <row r="241" spans="1:23" ht="15.75" customHeight="1">
      <c r="A241" s="244"/>
      <c r="B241" s="233"/>
      <c r="C241" s="156">
        <v>5</v>
      </c>
      <c r="D241" s="157" t="s">
        <v>188</v>
      </c>
      <c r="E241" s="93" t="str">
        <f>VLOOKUP('Especializaciones NETZUN'!$D241,'B.D. (Ocultar)'!$B$4:$M$554,4,FALSE)</f>
        <v>Tetsumi Salazar</v>
      </c>
      <c r="F241" s="93" t="str">
        <f>VLOOKUP('Especializaciones NETZUN'!$D241,'B.D. (Ocultar)'!$B$4:$M$554,6,FALSE)</f>
        <v>Marketing</v>
      </c>
      <c r="G241" s="93">
        <f>VLOOKUP('Especializaciones NETZUN'!$D241,'B.D. (Ocultar)'!$B$4:$M$554,11,FALSE)</f>
        <v>2022</v>
      </c>
      <c r="H241" s="94" t="str">
        <f>VLOOKUP('Especializaciones NETZUN'!$D241,'B.D. (Ocultar)'!$B$4:$M$554,9,FALSE)</f>
        <v>1h 37 min</v>
      </c>
      <c r="I241" s="158">
        <v>6.7361111111111108E-2</v>
      </c>
      <c r="J241" s="93" t="str">
        <f>VLOOKUP('Especializaciones NETZUN'!$D241,'B.D. (Ocultar)'!$B$4:$M$554,12,FALSE)</f>
        <v>Intermedio</v>
      </c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</row>
    <row r="242" spans="1:23" ht="15.75" customHeight="1">
      <c r="A242" s="244"/>
      <c r="B242" s="233"/>
      <c r="C242" s="156">
        <v>6</v>
      </c>
      <c r="D242" s="157" t="s">
        <v>503</v>
      </c>
      <c r="E242" s="93" t="str">
        <f>VLOOKUP('Especializaciones NETZUN'!$D242,'B.D. (Ocultar)'!$B$4:$M$554,4,FALSE)</f>
        <v>Xus García</v>
      </c>
      <c r="F242" s="93" t="str">
        <f>VLOOKUP('Especializaciones NETZUN'!$D242,'B.D. (Ocultar)'!$B$4:$M$554,6,FALSE)</f>
        <v>Marketing</v>
      </c>
      <c r="G242" s="93">
        <f>VLOOKUP('Especializaciones NETZUN'!$D242,'B.D. (Ocultar)'!$B$4:$M$554,11,FALSE)</f>
        <v>2022</v>
      </c>
      <c r="H242" s="94" t="str">
        <f>VLOOKUP('Especializaciones NETZUN'!$D242,'B.D. (Ocultar)'!$B$4:$M$554,9,FALSE)</f>
        <v>1hr 2 mins</v>
      </c>
      <c r="I242" s="158">
        <v>4.3055555555555555E-2</v>
      </c>
      <c r="J242" s="93" t="str">
        <f>VLOOKUP('Especializaciones NETZUN'!$D242,'B.D. (Ocultar)'!$B$4:$M$554,12,FALSE)</f>
        <v>Básico - Intermedio</v>
      </c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</row>
    <row r="243" spans="1:23" ht="15.75" customHeight="1">
      <c r="A243" s="244"/>
      <c r="B243" s="233"/>
      <c r="C243" s="156">
        <v>7</v>
      </c>
      <c r="D243" s="157" t="s">
        <v>191</v>
      </c>
      <c r="E243" s="93" t="str">
        <f>VLOOKUP('Especializaciones NETZUN'!$D243,'B.D. (Ocultar)'!$B$4:$M$554,4,FALSE)</f>
        <v>Daniel Montanchez</v>
      </c>
      <c r="F243" s="93" t="str">
        <f>VLOOKUP('Especializaciones NETZUN'!$D243,'B.D. (Ocultar)'!$B$4:$M$554,6,FALSE)</f>
        <v>Marketing</v>
      </c>
      <c r="G243" s="93">
        <f>VLOOKUP('Especializaciones NETZUN'!$D243,'B.D. (Ocultar)'!$B$4:$M$554,11,FALSE)</f>
        <v>2022</v>
      </c>
      <c r="H243" s="94" t="str">
        <f>VLOOKUP('Especializaciones NETZUN'!$D243,'B.D. (Ocultar)'!$B$4:$M$554,9,FALSE)</f>
        <v>1h 29 min</v>
      </c>
      <c r="I243" s="158">
        <v>6.1805555555555558E-2</v>
      </c>
      <c r="J243" s="93" t="str">
        <f>VLOOKUP('Especializaciones NETZUN'!$D243,'B.D. (Ocultar)'!$B$4:$M$554,12,FALSE)</f>
        <v>Intermedio</v>
      </c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</row>
    <row r="244" spans="1:23" ht="15.75" customHeight="1">
      <c r="A244" s="245"/>
      <c r="B244" s="240"/>
      <c r="C244" s="156">
        <v>8</v>
      </c>
      <c r="D244" s="157" t="s">
        <v>1747</v>
      </c>
      <c r="E244" s="93" t="str">
        <f>VLOOKUP('Especializaciones NETZUN'!$D244,'B.D. (Ocultar)'!$B$4:$M$554,4,FALSE)</f>
        <v>Blanca Velásquez</v>
      </c>
      <c r="F244" s="93" t="str">
        <f>VLOOKUP('Especializaciones NETZUN'!$D244,'B.D. (Ocultar)'!$B$4:$M$554,6,FALSE)</f>
        <v>Marketing</v>
      </c>
      <c r="G244" s="93">
        <f>VLOOKUP('Especializaciones NETZUN'!$D244,'B.D. (Ocultar)'!$B$4:$M$554,11,FALSE)</f>
        <v>2022</v>
      </c>
      <c r="H244" s="94" t="str">
        <f>VLOOKUP('Especializaciones NETZUN'!$D244,'B.D. (Ocultar)'!$B$4:$M$554,9,FALSE)</f>
        <v>1h 12 min</v>
      </c>
      <c r="I244" s="158">
        <v>0.05</v>
      </c>
      <c r="J244" s="93" t="str">
        <f>VLOOKUP('Especializaciones NETZUN'!$D244,'B.D. (Ocultar)'!$B$4:$M$554,12,FALSE)</f>
        <v>Intermedio</v>
      </c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</row>
    <row r="245" spans="1:23" ht="15.75" customHeight="1">
      <c r="A245" s="243">
        <v>33</v>
      </c>
      <c r="B245" s="239" t="s">
        <v>1748</v>
      </c>
      <c r="C245" s="153">
        <v>1</v>
      </c>
      <c r="D245" s="154" t="s">
        <v>341</v>
      </c>
      <c r="E245" s="112" t="str">
        <f>VLOOKUP('Especializaciones NETZUN'!$D245,'B.D. (Ocultar)'!$B$4:$M$554,4,FALSE)</f>
        <v>Cynthia Mejía</v>
      </c>
      <c r="F245" s="112" t="str">
        <f>VLOOKUP('Especializaciones NETZUN'!$D245,'B.D. (Ocultar)'!$B$4:$M$554,6,FALSE)</f>
        <v>Recursos humanos</v>
      </c>
      <c r="G245" s="112">
        <f>VLOOKUP('Especializaciones NETZUN'!$D245,'B.D. (Ocultar)'!$B$4:$M$554,11,FALSE)</f>
        <v>2022</v>
      </c>
      <c r="H245" s="112" t="str">
        <f>VLOOKUP('Especializaciones NETZUN'!$D245,'B.D. (Ocultar)'!$B$4:$M$554,9,FALSE)</f>
        <v>1hr 13min</v>
      </c>
      <c r="I245" s="155">
        <v>5.0694444444444445E-2</v>
      </c>
      <c r="J245" s="112" t="str">
        <f>VLOOKUP('Especializaciones NETZUN'!$D245,'B.D. (Ocultar)'!$B$4:$M$554,12,FALSE)</f>
        <v>Intermedio</v>
      </c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</row>
    <row r="246" spans="1:23" ht="15.75" customHeight="1">
      <c r="A246" s="244"/>
      <c r="B246" s="233"/>
      <c r="C246" s="156">
        <v>2</v>
      </c>
      <c r="D246" s="157" t="s">
        <v>211</v>
      </c>
      <c r="E246" s="93" t="str">
        <f>VLOOKUP('Especializaciones NETZUN'!$D246,'B.D. (Ocultar)'!$B$4:$M$554,4,FALSE)</f>
        <v>Juan Carlos Quiroz</v>
      </c>
      <c r="F246" s="93" t="str">
        <f>VLOOKUP('Especializaciones NETZUN'!$D246,'B.D. (Ocultar)'!$B$4:$M$554,6,FALSE)</f>
        <v>Recursos humanos</v>
      </c>
      <c r="G246" s="93">
        <f>VLOOKUP('Especializaciones NETZUN'!$D246,'B.D. (Ocultar)'!$B$4:$M$554,11,FALSE)</f>
        <v>2022</v>
      </c>
      <c r="H246" s="94" t="str">
        <f>VLOOKUP('Especializaciones NETZUN'!$D246,'B.D. (Ocultar)'!$B$4:$M$554,9,FALSE)</f>
        <v>1h 23 min</v>
      </c>
      <c r="I246" s="158">
        <v>5.7638888888888892E-2</v>
      </c>
      <c r="J246" s="93" t="str">
        <f>VLOOKUP('Especializaciones NETZUN'!$D246,'B.D. (Ocultar)'!$B$4:$M$554,12,FALSE)</f>
        <v>Intermedio</v>
      </c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</row>
    <row r="247" spans="1:23" ht="15.75" customHeight="1">
      <c r="A247" s="244"/>
      <c r="B247" s="233"/>
      <c r="C247" s="156">
        <v>3</v>
      </c>
      <c r="D247" s="157" t="s">
        <v>193</v>
      </c>
      <c r="E247" s="93" t="str">
        <f>VLOOKUP('Especializaciones NETZUN'!$D247,'B.D. (Ocultar)'!$B$4:$M$554,4,FALSE)</f>
        <v>Wendy Orellana</v>
      </c>
      <c r="F247" s="93" t="str">
        <f>VLOOKUP('Especializaciones NETZUN'!$D247,'B.D. (Ocultar)'!$B$4:$M$554,6,FALSE)</f>
        <v>Recursos humanos</v>
      </c>
      <c r="G247" s="93">
        <f>VLOOKUP('Especializaciones NETZUN'!$D247,'B.D. (Ocultar)'!$B$4:$M$554,11,FALSE)</f>
        <v>2022</v>
      </c>
      <c r="H247" s="94" t="str">
        <f>VLOOKUP('Especializaciones NETZUN'!$D247,'B.D. (Ocultar)'!$B$4:$M$554,9,FALSE)</f>
        <v>1h 20 min</v>
      </c>
      <c r="I247" s="158">
        <v>5.5555555555555552E-2</v>
      </c>
      <c r="J247" s="93" t="str">
        <f>VLOOKUP('Especializaciones NETZUN'!$D247,'B.D. (Ocultar)'!$B$4:$M$554,12,FALSE)</f>
        <v>Intermedio</v>
      </c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</row>
    <row r="248" spans="1:23" ht="15.75" customHeight="1">
      <c r="A248" s="244"/>
      <c r="B248" s="233"/>
      <c r="C248" s="156">
        <v>4</v>
      </c>
      <c r="D248" s="171" t="s">
        <v>1749</v>
      </c>
      <c r="E248" s="93" t="str">
        <f>VLOOKUP('Especializaciones NETZUN'!$D248,'B.D. (Ocultar)'!$B$4:$M$554,4,FALSE)</f>
        <v>Eduardo Merino</v>
      </c>
      <c r="F248" s="93" t="str">
        <f>VLOOKUP('Especializaciones NETZUN'!$D248,'B.D. (Ocultar)'!$B$4:$M$554,6,FALSE)</f>
        <v>Salud y seguridad ocupacional</v>
      </c>
      <c r="G248" s="93">
        <f>VLOOKUP('Especializaciones NETZUN'!$D248,'B.D. (Ocultar)'!$B$4:$M$554,11,FALSE)</f>
        <v>2022</v>
      </c>
      <c r="H248" s="94" t="str">
        <f>VLOOKUP('Especializaciones NETZUN'!$D248,'B.D. (Ocultar)'!$B$4:$M$554,9,FALSE)</f>
        <v>2 h 10 min</v>
      </c>
      <c r="I248" s="158">
        <v>9.0277777777777776E-2</v>
      </c>
      <c r="J248" s="93" t="str">
        <f>VLOOKUP('Especializaciones NETZUN'!$D248,'B.D. (Ocultar)'!$B$4:$M$554,12,FALSE)</f>
        <v>Intermedio</v>
      </c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</row>
    <row r="249" spans="1:23" ht="15.75" customHeight="1">
      <c r="A249" s="244"/>
      <c r="B249" s="233"/>
      <c r="C249" s="156">
        <v>5</v>
      </c>
      <c r="D249" s="171" t="s">
        <v>224</v>
      </c>
      <c r="E249" s="93" t="str">
        <f>VLOOKUP('Especializaciones NETZUN'!$D249,'B.D. (Ocultar)'!$B$4:$M$554,4,FALSE)</f>
        <v>Jorge Dávila</v>
      </c>
      <c r="F249" s="93" t="str">
        <f>VLOOKUP('Especializaciones NETZUN'!$D249,'B.D. (Ocultar)'!$B$4:$M$554,6,FALSE)</f>
        <v>Salud y seguridad ocupacional</v>
      </c>
      <c r="G249" s="93">
        <f>VLOOKUP('Especializaciones NETZUN'!$D249,'B.D. (Ocultar)'!$B$4:$M$554,11,FALSE)</f>
        <v>2022</v>
      </c>
      <c r="H249" s="94" t="str">
        <f>VLOOKUP('Especializaciones NETZUN'!$D249,'B.D. (Ocultar)'!$B$4:$M$554,9,FALSE)</f>
        <v>1 hr 57 min</v>
      </c>
      <c r="I249" s="158">
        <v>8.1250000000000003E-2</v>
      </c>
      <c r="J249" s="93" t="str">
        <f>VLOOKUP('Especializaciones NETZUN'!$D249,'B.D. (Ocultar)'!$B$4:$M$554,12,FALSE)</f>
        <v>Intermedio</v>
      </c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</row>
    <row r="250" spans="1:23" ht="15.75" customHeight="1">
      <c r="A250" s="244"/>
      <c r="B250" s="233"/>
      <c r="C250" s="156">
        <v>6</v>
      </c>
      <c r="D250" s="157" t="s">
        <v>1690</v>
      </c>
      <c r="E250" s="93" t="str">
        <f>VLOOKUP('Especializaciones NETZUN'!$D250,'B.D. (Ocultar)'!$B$4:$M$554,4,FALSE)</f>
        <v>Jorge Monsalve</v>
      </c>
      <c r="F250" s="93" t="str">
        <f>VLOOKUP('Especializaciones NETZUN'!$D250,'B.D. (Ocultar)'!$B$4:$M$554,6,FALSE)</f>
        <v>Desarrollo Personal</v>
      </c>
      <c r="G250" s="93">
        <f>VLOOKUP('Especializaciones NETZUN'!$D250,'B.D. (Ocultar)'!$B$4:$M$554,11,FALSE)</f>
        <v>2021</v>
      </c>
      <c r="H250" s="94" t="str">
        <f>VLOOKUP('Especializaciones NETZUN'!$D250,'B.D. (Ocultar)'!$B$4:$M$554,9,FALSE)</f>
        <v>1 hr 4 mins</v>
      </c>
      <c r="I250" s="158">
        <v>4.4444444444444446E-2</v>
      </c>
      <c r="J250" s="93" t="str">
        <f>VLOOKUP('Especializaciones NETZUN'!$D250,'B.D. (Ocultar)'!$B$4:$M$554,12,FALSE)</f>
        <v>Intermedio</v>
      </c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</row>
    <row r="251" spans="1:23" ht="15.75" customHeight="1">
      <c r="A251" s="244"/>
      <c r="B251" s="233"/>
      <c r="C251" s="156">
        <v>7</v>
      </c>
      <c r="D251" s="171" t="s">
        <v>1750</v>
      </c>
      <c r="E251" s="93" t="str">
        <f>VLOOKUP('Especializaciones NETZUN'!$D251,'B.D. (Ocultar)'!$B$4:$M$554,4,FALSE)</f>
        <v>Javier Benitez</v>
      </c>
      <c r="F251" s="93" t="str">
        <f>VLOOKUP('Especializaciones NETZUN'!$D251,'B.D. (Ocultar)'!$B$4:$M$554,6,FALSE)</f>
        <v>Desarrollo Personal</v>
      </c>
      <c r="G251" s="93">
        <f>VLOOKUP('Especializaciones NETZUN'!$D251,'B.D. (Ocultar)'!$B$4:$M$554,11,FALSE)</f>
        <v>2019</v>
      </c>
      <c r="H251" s="94" t="str">
        <f>VLOOKUP('Especializaciones NETZUN'!$D251,'B.D. (Ocultar)'!$B$4:$M$554,9,FALSE)</f>
        <v>2h 33m</v>
      </c>
      <c r="I251" s="172" t="s">
        <v>1751</v>
      </c>
      <c r="J251" s="93" t="str">
        <f>VLOOKUP('Especializaciones NETZUN'!$D251,'B.D. (Ocultar)'!$B$4:$M$554,12,FALSE)</f>
        <v>Intermedio</v>
      </c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</row>
    <row r="252" spans="1:23" ht="15.75" customHeight="1">
      <c r="A252" s="244"/>
      <c r="B252" s="233"/>
      <c r="C252" s="156">
        <v>8</v>
      </c>
      <c r="D252" s="157" t="s">
        <v>249</v>
      </c>
      <c r="E252" s="93" t="str">
        <f>VLOOKUP('Especializaciones NETZUN'!$D252,'B.D. (Ocultar)'!$B$4:$M$554,4,FALSE)</f>
        <v>Verónica Chávez</v>
      </c>
      <c r="F252" s="93" t="str">
        <f>VLOOKUP('Especializaciones NETZUN'!$D252,'B.D. (Ocultar)'!$B$4:$M$554,6,FALSE)</f>
        <v>Recursos humanos</v>
      </c>
      <c r="G252" s="93">
        <f>VLOOKUP('Especializaciones NETZUN'!$D252,'B.D. (Ocultar)'!$B$4:$M$554,11,FALSE)</f>
        <v>2022</v>
      </c>
      <c r="H252" s="94" t="str">
        <f>VLOOKUP('Especializaciones NETZUN'!$D252,'B.D. (Ocultar)'!$B$4:$M$554,9,FALSE)</f>
        <v>1hr 23min</v>
      </c>
      <c r="I252" s="158">
        <v>5.7638888888888892E-2</v>
      </c>
      <c r="J252" s="93" t="str">
        <f>VLOOKUP('Especializaciones NETZUN'!$D252,'B.D. (Ocultar)'!$B$4:$M$554,12,FALSE)</f>
        <v>Intermedio</v>
      </c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</row>
    <row r="253" spans="1:23" ht="15.75" customHeight="1">
      <c r="A253" s="244"/>
      <c r="B253" s="233"/>
      <c r="C253" s="156">
        <v>9</v>
      </c>
      <c r="D253" s="157" t="s">
        <v>216</v>
      </c>
      <c r="E253" s="93" t="str">
        <f>VLOOKUP('Especializaciones NETZUN'!$D253,'B.D. (Ocultar)'!$B$4:$M$554,4,FALSE)</f>
        <v>Pamela Navarro Castaños</v>
      </c>
      <c r="F253" s="93" t="str">
        <f>VLOOKUP('Especializaciones NETZUN'!$D253,'B.D. (Ocultar)'!$B$4:$M$554,6,FALSE)</f>
        <v>Recursos humanos</v>
      </c>
      <c r="G253" s="93">
        <f>VLOOKUP('Especializaciones NETZUN'!$D253,'B.D. (Ocultar)'!$B$4:$M$554,11,FALSE)</f>
        <v>2022</v>
      </c>
      <c r="H253" s="94" t="str">
        <f>VLOOKUP('Especializaciones NETZUN'!$D253,'B.D. (Ocultar)'!$B$4:$M$554,9,FALSE)</f>
        <v>1h 10 min</v>
      </c>
      <c r="I253" s="158">
        <v>4.8611111111111112E-2</v>
      </c>
      <c r="J253" s="93" t="str">
        <f>VLOOKUP('Especializaciones NETZUN'!$D253,'B.D. (Ocultar)'!$B$4:$M$554,12,FALSE)</f>
        <v>Intermedio</v>
      </c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</row>
    <row r="254" spans="1:23" ht="15.75" customHeight="1">
      <c r="A254" s="245"/>
      <c r="B254" s="240"/>
      <c r="C254" s="161">
        <v>10</v>
      </c>
      <c r="D254" s="162" t="s">
        <v>185</v>
      </c>
      <c r="E254" s="102" t="str">
        <f>VLOOKUP('Especializaciones NETZUN'!$D254,'B.D. (Ocultar)'!$B$4:$M$554,4,FALSE)</f>
        <v>Santiago Sologuren</v>
      </c>
      <c r="F254" s="102" t="str">
        <f>VLOOKUP('Especializaciones NETZUN'!$D254,'B.D. (Ocultar)'!$B$4:$M$554,6,FALSE)</f>
        <v>Recursos humanos</v>
      </c>
      <c r="G254" s="102">
        <f>VLOOKUP('Especializaciones NETZUN'!$D254,'B.D. (Ocultar)'!$B$4:$M$554,11,FALSE)</f>
        <v>2022</v>
      </c>
      <c r="H254" s="103" t="str">
        <f>VLOOKUP('Especializaciones NETZUN'!$D254,'B.D. (Ocultar)'!$B$4:$M$554,9,FALSE)</f>
        <v>2h</v>
      </c>
      <c r="I254" s="163">
        <v>8.3333333333333329E-2</v>
      </c>
      <c r="J254" s="102" t="str">
        <f>VLOOKUP('Especializaciones NETZUN'!$D254,'B.D. (Ocultar)'!$B$4:$M$554,12,FALSE)</f>
        <v>Intermedio</v>
      </c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</row>
    <row r="255" spans="1:23" ht="15.75" customHeight="1">
      <c r="A255" s="243">
        <v>34</v>
      </c>
      <c r="B255" s="239" t="s">
        <v>1752</v>
      </c>
      <c r="C255" s="153">
        <v>1</v>
      </c>
      <c r="D255" s="154" t="s">
        <v>1753</v>
      </c>
      <c r="E255" s="112" t="str">
        <f>VLOOKUP('Especializaciones NETZUN'!$D255,'B.D. (Ocultar)'!$B$4:$M$554,4,FALSE)</f>
        <v>Adriana Flesher</v>
      </c>
      <c r="F255" s="112" t="str">
        <f>VLOOKUP('Especializaciones NETZUN'!$D255,'B.D. (Ocultar)'!$B$4:$M$554,6,FALSE)</f>
        <v>Negocios</v>
      </c>
      <c r="G255" s="112">
        <f>VLOOKUP('Especializaciones NETZUN'!$D255,'B.D. (Ocultar)'!$B$4:$M$554,11,FALSE)</f>
        <v>2021</v>
      </c>
      <c r="H255" s="112" t="str">
        <f>VLOOKUP('Especializaciones NETZUN'!$D255,'B.D. (Ocultar)'!$B$4:$M$554,9,FALSE)</f>
        <v>1hr 43mins</v>
      </c>
      <c r="I255" s="155">
        <v>7.1527777777777773E-2</v>
      </c>
      <c r="J255" s="112" t="str">
        <f>VLOOKUP('Especializaciones NETZUN'!$D255,'B.D. (Ocultar)'!$B$4:$M$554,12,FALSE)</f>
        <v>Básico - Intermedio</v>
      </c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</row>
    <row r="256" spans="1:23" ht="15.75" customHeight="1">
      <c r="A256" s="244"/>
      <c r="B256" s="233"/>
      <c r="C256" s="156">
        <v>2</v>
      </c>
      <c r="D256" s="157" t="s">
        <v>1024</v>
      </c>
      <c r="E256" s="93" t="str">
        <f>VLOOKUP('Especializaciones NETZUN'!$D256,'B.D. (Ocultar)'!$B$4:$M$554,4,FALSE)</f>
        <v>Arantxa Layseca</v>
      </c>
      <c r="F256" s="93" t="str">
        <f>VLOOKUP('Especializaciones NETZUN'!$D256,'B.D. (Ocultar)'!$B$4:$M$554,6,FALSE)</f>
        <v>Desarrollo Personal</v>
      </c>
      <c r="G256" s="93">
        <f>VLOOKUP('Especializaciones NETZUN'!$D256,'B.D. (Ocultar)'!$B$4:$M$554,11,FALSE)</f>
        <v>2020</v>
      </c>
      <c r="H256" s="94" t="str">
        <f>VLOOKUP('Especializaciones NETZUN'!$D256,'B.D. (Ocultar)'!$B$4:$M$554,9,FALSE)</f>
        <v>49m</v>
      </c>
      <c r="I256" s="158">
        <v>3.4027777777777775E-2</v>
      </c>
      <c r="J256" s="93" t="str">
        <f>VLOOKUP('Especializaciones NETZUN'!$D256,'B.D. (Ocultar)'!$B$4:$M$554,12,FALSE)</f>
        <v>Básico - Intermedio</v>
      </c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</row>
    <row r="257" spans="1:23" ht="15.75" customHeight="1">
      <c r="A257" s="245"/>
      <c r="B257" s="240"/>
      <c r="C257" s="156">
        <v>3</v>
      </c>
      <c r="D257" s="157" t="s">
        <v>169</v>
      </c>
      <c r="E257" s="93" t="str">
        <f>VLOOKUP('Especializaciones NETZUN'!$D257,'B.D. (Ocultar)'!$B$4:$M$554,4,FALSE)</f>
        <v>Franco Guerrero Torreblanca</v>
      </c>
      <c r="F257" s="93" t="str">
        <f>VLOOKUP('Especializaciones NETZUN'!$D257,'B.D. (Ocultar)'!$B$4:$M$554,6,FALSE)</f>
        <v>Negocios</v>
      </c>
      <c r="G257" s="93">
        <f>VLOOKUP('Especializaciones NETZUN'!$D257,'B.D. (Ocultar)'!$B$4:$M$554,11,FALSE)</f>
        <v>2022</v>
      </c>
      <c r="H257" s="94" t="str">
        <f>VLOOKUP('Especializaciones NETZUN'!$D257,'B.D. (Ocultar)'!$B$4:$M$554,9,FALSE)</f>
        <v>1 h</v>
      </c>
      <c r="I257" s="158">
        <v>4.1666666666666664E-2</v>
      </c>
      <c r="J257" s="93" t="str">
        <f>VLOOKUP('Especializaciones NETZUN'!$D257,'B.D. (Ocultar)'!$B$4:$M$554,12,FALSE)</f>
        <v>Intermedio</v>
      </c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</row>
    <row r="258" spans="1:23" ht="15.75" customHeight="1">
      <c r="A258" s="243">
        <v>35</v>
      </c>
      <c r="B258" s="239" t="s">
        <v>1754</v>
      </c>
      <c r="C258" s="153">
        <v>1</v>
      </c>
      <c r="D258" s="154" t="s">
        <v>181</v>
      </c>
      <c r="E258" s="112" t="str">
        <f>VLOOKUP('Especializaciones NETZUN'!$D258,'B.D. (Ocultar)'!$B$4:$M$554,4,FALSE)</f>
        <v>Giuliana Bendezú</v>
      </c>
      <c r="F258" s="112" t="str">
        <f>VLOOKUP('Especializaciones NETZUN'!$D258,'B.D. (Ocultar)'!$B$4:$M$554,6,FALSE)</f>
        <v>Diseño y creatividad</v>
      </c>
      <c r="G258" s="112">
        <f>VLOOKUP('Especializaciones NETZUN'!$D258,'B.D. (Ocultar)'!$B$4:$M$554,11,FALSE)</f>
        <v>2022</v>
      </c>
      <c r="H258" s="112" t="str">
        <f>VLOOKUP('Especializaciones NETZUN'!$D258,'B.D. (Ocultar)'!$B$4:$M$554,9,FALSE)</f>
        <v>1h 29 min</v>
      </c>
      <c r="I258" s="155">
        <v>6.1805555555555558E-2</v>
      </c>
      <c r="J258" s="112" t="str">
        <f>VLOOKUP('Especializaciones NETZUN'!$D258,'B.D. (Ocultar)'!$B$4:$M$554,12,FALSE)</f>
        <v>Básico</v>
      </c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</row>
    <row r="259" spans="1:23" ht="15.75" customHeight="1">
      <c r="A259" s="244"/>
      <c r="B259" s="233"/>
      <c r="C259" s="156">
        <v>2</v>
      </c>
      <c r="D259" s="157" t="s">
        <v>202</v>
      </c>
      <c r="E259" s="93" t="str">
        <f>VLOOKUP('Especializaciones NETZUN'!$D259,'B.D. (Ocultar)'!$B$4:$M$554,4,FALSE)</f>
        <v>Renato Loaiza</v>
      </c>
      <c r="F259" s="93" t="str">
        <f>VLOOKUP('Especializaciones NETZUN'!$D259,'B.D. (Ocultar)'!$B$4:$M$554,6,FALSE)</f>
        <v>Diseño y creatividad</v>
      </c>
      <c r="G259" s="93">
        <f>VLOOKUP('Especializaciones NETZUN'!$D259,'B.D. (Ocultar)'!$B$4:$M$554,11,FALSE)</f>
        <v>2022</v>
      </c>
      <c r="H259" s="94" t="str">
        <f>VLOOKUP('Especializaciones NETZUN'!$D259,'B.D. (Ocultar)'!$B$4:$M$554,9,FALSE)</f>
        <v>2h 38 min</v>
      </c>
      <c r="I259" s="50">
        <v>0.10972222222222222</v>
      </c>
      <c r="J259" s="93" t="str">
        <f>VLOOKUP('Especializaciones NETZUN'!$D259,'B.D. (Ocultar)'!$B$4:$M$554,12,FALSE)</f>
        <v>Intermedio</v>
      </c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</row>
    <row r="260" spans="1:23" ht="15.75" customHeight="1">
      <c r="A260" s="244"/>
      <c r="B260" s="233"/>
      <c r="C260" s="156">
        <v>3</v>
      </c>
      <c r="D260" s="157" t="s">
        <v>723</v>
      </c>
      <c r="E260" s="93" t="str">
        <f>VLOOKUP('Especializaciones NETZUN'!$D260,'B.D. (Ocultar)'!$B$4:$M$554,4,FALSE)</f>
        <v>Yiriane Kahn</v>
      </c>
      <c r="F260" s="93" t="str">
        <f>VLOOKUP('Especializaciones NETZUN'!$D260,'B.D. (Ocultar)'!$B$4:$M$554,6,FALSE)</f>
        <v>Marketing</v>
      </c>
      <c r="G260" s="93">
        <f>VLOOKUP('Especializaciones NETZUN'!$D260,'B.D. (Ocultar)'!$B$4:$M$554,11,FALSE)</f>
        <v>2021</v>
      </c>
      <c r="H260" s="94" t="str">
        <f>VLOOKUP('Especializaciones NETZUN'!$D260,'B.D. (Ocultar)'!$B$4:$M$554,9,FALSE)</f>
        <v>56 mins</v>
      </c>
      <c r="I260" s="158">
        <v>3.888888888888889E-2</v>
      </c>
      <c r="J260" s="93" t="str">
        <f>VLOOKUP('Especializaciones NETZUN'!$D260,'B.D. (Ocultar)'!$B$4:$M$554,12,FALSE)</f>
        <v>Intermedio</v>
      </c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</row>
    <row r="261" spans="1:23" ht="15.75" customHeight="1">
      <c r="A261" s="245"/>
      <c r="B261" s="240"/>
      <c r="C261" s="156">
        <v>4</v>
      </c>
      <c r="D261" s="157" t="s">
        <v>199</v>
      </c>
      <c r="E261" s="93" t="str">
        <f>VLOOKUP('Especializaciones NETZUN'!$D261,'B.D. (Ocultar)'!$B$4:$M$554,4,FALSE)</f>
        <v>Ana Balcázar</v>
      </c>
      <c r="F261" s="93" t="str">
        <f>VLOOKUP('Especializaciones NETZUN'!$D261,'B.D. (Ocultar)'!$B$4:$M$554,6,FALSE)</f>
        <v>Diseño y creatividad</v>
      </c>
      <c r="G261" s="93">
        <f>VLOOKUP('Especializaciones NETZUN'!$D261,'B.D. (Ocultar)'!$B$4:$M$554,11,FALSE)</f>
        <v>2022</v>
      </c>
      <c r="H261" s="94" t="str">
        <f>VLOOKUP('Especializaciones NETZUN'!$D261,'B.D. (Ocultar)'!$B$4:$M$554,9,FALSE)</f>
        <v>5 hr 49 min</v>
      </c>
      <c r="I261" s="158">
        <v>0.24236111111111111</v>
      </c>
      <c r="J261" s="93" t="str">
        <f>VLOOKUP('Especializaciones NETZUN'!$D261,'B.D. (Ocultar)'!$B$4:$M$554,12,FALSE)</f>
        <v>Intermedio</v>
      </c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</row>
    <row r="262" spans="1:23" ht="15.75" customHeight="1">
      <c r="A262" s="246">
        <v>36</v>
      </c>
      <c r="B262" s="247" t="s">
        <v>1755</v>
      </c>
      <c r="C262" s="173">
        <v>1</v>
      </c>
      <c r="D262" s="174" t="s">
        <v>862</v>
      </c>
      <c r="E262" s="175" t="str">
        <f>VLOOKUP('Especializaciones NETZUN'!$D262,'B.D. (Ocultar)'!$B$4:$M$554,4,FALSE)</f>
        <v>Daniel Salamanca</v>
      </c>
      <c r="F262" s="175" t="str">
        <f>VLOOKUP('Especializaciones NETZUN'!$D262,'B.D. (Ocultar)'!$B$4:$M$554,6,FALSE)</f>
        <v>Tecnologia y Digital</v>
      </c>
      <c r="G262" s="175">
        <f>VLOOKUP('Especializaciones NETZUN'!$D262,'B.D. (Ocultar)'!$B$4:$M$554,11,FALSE)</f>
        <v>2021</v>
      </c>
      <c r="H262" s="175" t="str">
        <f>VLOOKUP('Especializaciones NETZUN'!$D262,'B.D. (Ocultar)'!$B$4:$M$554,9,FALSE)</f>
        <v>4hrs 19 mins</v>
      </c>
      <c r="I262" s="176">
        <v>0.17986111111111111</v>
      </c>
      <c r="J262" s="175" t="str">
        <f>VLOOKUP('Especializaciones NETZUN'!$D262,'B.D. (Ocultar)'!$B$4:$M$554,12,FALSE)</f>
        <v>Básico</v>
      </c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</row>
    <row r="263" spans="1:23" ht="15.75" customHeight="1">
      <c r="A263" s="244"/>
      <c r="B263" s="248"/>
      <c r="C263" s="177">
        <v>2</v>
      </c>
      <c r="D263" s="178" t="s">
        <v>305</v>
      </c>
      <c r="E263" s="179" t="str">
        <f>VLOOKUP('Especializaciones NETZUN'!$D263,'B.D. (Ocultar)'!$B$4:$M$554,4,FALSE)</f>
        <v>Enrique Custodio</v>
      </c>
      <c r="F263" s="179" t="str">
        <f>VLOOKUP('Especializaciones NETZUN'!$D263,'B.D. (Ocultar)'!$B$4:$M$554,6,FALSE)</f>
        <v>Tecnologia y Digital</v>
      </c>
      <c r="G263" s="179">
        <f>VLOOKUP('Especializaciones NETZUN'!$D263,'B.D. (Ocultar)'!$B$4:$M$554,11,FALSE)</f>
        <v>2022</v>
      </c>
      <c r="H263" s="179" t="str">
        <f>VLOOKUP('Especializaciones NETZUN'!$D263,'B.D. (Ocultar)'!$B$4:$M$554,9,FALSE)</f>
        <v>2hr 36min</v>
      </c>
      <c r="I263" s="180">
        <v>0.10833333333333334</v>
      </c>
      <c r="J263" s="179" t="str">
        <f>VLOOKUP('Especializaciones NETZUN'!$D263,'B.D. (Ocultar)'!$B$4:$M$554,12,FALSE)</f>
        <v>Intermedio</v>
      </c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</row>
    <row r="264" spans="1:23" ht="15.75" customHeight="1">
      <c r="A264" s="244"/>
      <c r="B264" s="248"/>
      <c r="C264" s="177">
        <v>3</v>
      </c>
      <c r="D264" s="178" t="s">
        <v>276</v>
      </c>
      <c r="E264" s="179" t="str">
        <f>VLOOKUP('Especializaciones NETZUN'!$D264,'B.D. (Ocultar)'!$B$4:$M$554,4,FALSE)</f>
        <v>Enrique Custodio</v>
      </c>
      <c r="F264" s="179" t="str">
        <f>VLOOKUP('Especializaciones NETZUN'!$D264,'B.D. (Ocultar)'!$B$4:$M$554,6,FALSE)</f>
        <v>Tecnologia y Digital</v>
      </c>
      <c r="G264" s="179">
        <f>VLOOKUP('Especializaciones NETZUN'!$D264,'B.D. (Ocultar)'!$B$4:$M$554,11,FALSE)</f>
        <v>2022</v>
      </c>
      <c r="H264" s="179" t="str">
        <f>VLOOKUP('Especializaciones NETZUN'!$D264,'B.D. (Ocultar)'!$B$4:$M$554,9,FALSE)</f>
        <v>3 hr</v>
      </c>
      <c r="I264" s="180">
        <v>0.125</v>
      </c>
      <c r="J264" s="179" t="str">
        <f>VLOOKUP('Especializaciones NETZUN'!$D264,'B.D. (Ocultar)'!$B$4:$M$554,12,FALSE)</f>
        <v>Avanzado</v>
      </c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</row>
    <row r="265" spans="1:23" ht="15.75" customHeight="1">
      <c r="A265" s="244"/>
      <c r="B265" s="248"/>
      <c r="C265" s="177">
        <v>4</v>
      </c>
      <c r="D265" s="178" t="s">
        <v>764</v>
      </c>
      <c r="E265" s="179" t="str">
        <f>VLOOKUP('Especializaciones NETZUN'!$D265,'B.D. (Ocultar)'!$B$4:$M$554,4,FALSE)</f>
        <v>Daniel Salamanca</v>
      </c>
      <c r="F265" s="179" t="str">
        <f>VLOOKUP('Especializaciones NETZUN'!$D265,'B.D. (Ocultar)'!$B$4:$M$554,6,FALSE)</f>
        <v>Tecnologia y Digital</v>
      </c>
      <c r="G265" s="179">
        <f>VLOOKUP('Especializaciones NETZUN'!$D265,'B.D. (Ocultar)'!$B$4:$M$554,11,FALSE)</f>
        <v>2021</v>
      </c>
      <c r="H265" s="179" t="str">
        <f>VLOOKUP('Especializaciones NETZUN'!$D265,'B.D. (Ocultar)'!$B$4:$M$554,9,FALSE)</f>
        <v>3hrs 39mins</v>
      </c>
      <c r="I265" s="180">
        <v>0.15208333333333332</v>
      </c>
      <c r="J265" s="179" t="str">
        <f>VLOOKUP('Especializaciones NETZUN'!$D265,'B.D. (Ocultar)'!$B$4:$M$554,12,FALSE)</f>
        <v>Básico</v>
      </c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</row>
    <row r="266" spans="1:23" ht="15.75" customHeight="1">
      <c r="A266" s="244"/>
      <c r="B266" s="248"/>
      <c r="C266" s="177">
        <v>5</v>
      </c>
      <c r="D266" s="178" t="s">
        <v>761</v>
      </c>
      <c r="E266" s="179" t="str">
        <f>VLOOKUP('Especializaciones NETZUN'!$D266,'B.D. (Ocultar)'!$B$4:$M$554,4,FALSE)</f>
        <v>Daniel Salamanca</v>
      </c>
      <c r="F266" s="179" t="str">
        <f>VLOOKUP('Especializaciones NETZUN'!$D266,'B.D. (Ocultar)'!$B$4:$M$554,6,FALSE)</f>
        <v>Tecnologia y Digital</v>
      </c>
      <c r="G266" s="179">
        <f>VLOOKUP('Especializaciones NETZUN'!$D266,'B.D. (Ocultar)'!$B$4:$M$554,11,FALSE)</f>
        <v>2021</v>
      </c>
      <c r="H266" s="179" t="str">
        <f>VLOOKUP('Especializaciones NETZUN'!$D266,'B.D. (Ocultar)'!$B$4:$M$554,9,FALSE)</f>
        <v>4hrs 4mins</v>
      </c>
      <c r="I266" s="180">
        <v>0.16944444444444445</v>
      </c>
      <c r="J266" s="179" t="str">
        <f>VLOOKUP('Especializaciones NETZUN'!$D266,'B.D. (Ocultar)'!$B$4:$M$554,12,FALSE)</f>
        <v>Intermedio</v>
      </c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</row>
    <row r="267" spans="1:23" ht="15.75" customHeight="1">
      <c r="A267" s="244"/>
      <c r="B267" s="248"/>
      <c r="C267" s="177">
        <v>6</v>
      </c>
      <c r="D267" s="178" t="s">
        <v>132</v>
      </c>
      <c r="E267" s="179" t="str">
        <f>VLOOKUP('Especializaciones NETZUN'!$D267,'B.D. (Ocultar)'!$B$4:$M$554,4,FALSE)</f>
        <v>Victoria Millones</v>
      </c>
      <c r="F267" s="179" t="str">
        <f>VLOOKUP('Especializaciones NETZUN'!$D267,'B.D. (Ocultar)'!$B$4:$M$554,6,FALSE)</f>
        <v>Tecnologia y Digital</v>
      </c>
      <c r="G267" s="179">
        <f>VLOOKUP('Especializaciones NETZUN'!$D267,'B.D. (Ocultar)'!$B$4:$M$554,11,FALSE)</f>
        <v>2022</v>
      </c>
      <c r="H267" s="179" t="str">
        <f>VLOOKUP('Especializaciones NETZUN'!$D267,'B.D. (Ocultar)'!$B$4:$M$554,9,FALSE)</f>
        <v>3h 29 min</v>
      </c>
      <c r="I267" s="180">
        <v>0.1451388888888889</v>
      </c>
      <c r="J267" s="179" t="str">
        <f>VLOOKUP('Especializaciones NETZUN'!$D267,'B.D. (Ocultar)'!$B$4:$M$554,12,FALSE)</f>
        <v>Avanzado</v>
      </c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</row>
    <row r="268" spans="1:23" ht="15.75" customHeight="1">
      <c r="A268" s="244"/>
      <c r="B268" s="248"/>
      <c r="C268" s="177">
        <v>7</v>
      </c>
      <c r="D268" s="178" t="s">
        <v>1756</v>
      </c>
      <c r="E268" s="179" t="str">
        <f>VLOOKUP('Especializaciones NETZUN'!$D268,'B.D. (Ocultar)'!$B$4:$M$554,4,FALSE)</f>
        <v>Mike Nieva</v>
      </c>
      <c r="F268" s="179" t="str">
        <f>VLOOKUP('Especializaciones NETZUN'!$D268,'B.D. (Ocultar)'!$B$4:$M$554,6,FALSE)</f>
        <v>Tecnologia y Digital</v>
      </c>
      <c r="G268" s="179">
        <f>VLOOKUP('Especializaciones NETZUN'!$D268,'B.D. (Ocultar)'!$B$4:$M$554,11,FALSE)</f>
        <v>2022</v>
      </c>
      <c r="H268" s="179" t="str">
        <f>VLOOKUP('Especializaciones NETZUN'!$D268,'B.D. (Ocultar)'!$B$4:$M$554,9,FALSE)</f>
        <v>3hr 40min</v>
      </c>
      <c r="I268" s="180">
        <v>0.15277777777777779</v>
      </c>
      <c r="J268" s="179" t="str">
        <f>VLOOKUP('Especializaciones NETZUN'!$D268,'B.D. (Ocultar)'!$B$4:$M$554,12,FALSE)</f>
        <v>Básico</v>
      </c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</row>
    <row r="269" spans="1:23" ht="15.75" customHeight="1">
      <c r="A269" s="244"/>
      <c r="B269" s="248"/>
      <c r="C269" s="177">
        <v>8</v>
      </c>
      <c r="D269" s="178" t="s">
        <v>1757</v>
      </c>
      <c r="E269" s="179" t="str">
        <f>VLOOKUP('Especializaciones NETZUN'!$D269,'B.D. (Ocultar)'!$B$4:$M$554,4,FALSE)</f>
        <v>Mike Nieva</v>
      </c>
      <c r="F269" s="179" t="str">
        <f>VLOOKUP('Especializaciones NETZUN'!$D269,'B.D. (Ocultar)'!$B$4:$M$554,6,FALSE)</f>
        <v>Tecnologia y Digital</v>
      </c>
      <c r="G269" s="179">
        <f>VLOOKUP('Especializaciones NETZUN'!$D269,'B.D. (Ocultar)'!$B$4:$M$554,11,FALSE)</f>
        <v>2022</v>
      </c>
      <c r="H269" s="179" t="str">
        <f>VLOOKUP('Especializaciones NETZUN'!$D269,'B.D. (Ocultar)'!$B$4:$M$554,9,FALSE)</f>
        <v>5hr 3min</v>
      </c>
      <c r="I269" s="180">
        <v>0.21041666666666667</v>
      </c>
      <c r="J269" s="179" t="str">
        <f>VLOOKUP('Especializaciones NETZUN'!$D269,'B.D. (Ocultar)'!$B$4:$M$554,12,FALSE)</f>
        <v>Intermedio</v>
      </c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</row>
    <row r="270" spans="1:23" ht="15.75" customHeight="1">
      <c r="A270" s="245"/>
      <c r="B270" s="249"/>
      <c r="C270" s="177">
        <v>9</v>
      </c>
      <c r="D270" s="178" t="s">
        <v>1758</v>
      </c>
      <c r="E270" s="179" t="str">
        <f>VLOOKUP('Especializaciones NETZUN'!$D270,'B.D. (Ocultar)'!$B$4:$M$554,4,FALSE)</f>
        <v>Miluska Pajuelo</v>
      </c>
      <c r="F270" s="179" t="str">
        <f>VLOOKUP('Especializaciones NETZUN'!$D270,'B.D. (Ocultar)'!$B$4:$M$554,6,FALSE)</f>
        <v>Tecnologia y Digital</v>
      </c>
      <c r="G270" s="179">
        <f>VLOOKUP('Especializaciones NETZUN'!$D270,'B.D. (Ocultar)'!$B$4:$M$554,11,FALSE)</f>
        <v>2022</v>
      </c>
      <c r="H270" s="179" t="str">
        <f>VLOOKUP('Especializaciones NETZUN'!$D270,'B.D. (Ocultar)'!$B$4:$M$554,9,FALSE)</f>
        <v>1h 22 min</v>
      </c>
      <c r="I270" s="180">
        <v>5.6944444444444443E-2</v>
      </c>
      <c r="J270" s="179" t="str">
        <f>VLOOKUP('Especializaciones NETZUN'!$D270,'B.D. (Ocultar)'!$B$4:$M$554,12,FALSE)</f>
        <v>Intermedio</v>
      </c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</row>
    <row r="271" spans="1:23" ht="15.75" customHeight="1">
      <c r="A271" s="246">
        <v>37</v>
      </c>
      <c r="B271" s="247" t="s">
        <v>1759</v>
      </c>
      <c r="C271" s="173">
        <v>1</v>
      </c>
      <c r="D271" s="174" t="s">
        <v>158</v>
      </c>
      <c r="E271" s="175" t="str">
        <f>VLOOKUP('Especializaciones NETZUN'!$D271,'B.D. (Ocultar)'!$B$4:$M$554,4,FALSE)</f>
        <v>Fiorella Alvitez</v>
      </c>
      <c r="F271" s="175" t="str">
        <f>VLOOKUP('Especializaciones NETZUN'!$D271,'B.D. (Ocultar)'!$B$4:$M$554,6,FALSE)</f>
        <v>Diseño y creatividad</v>
      </c>
      <c r="G271" s="175">
        <f>VLOOKUP('Especializaciones NETZUN'!$D271,'B.D. (Ocultar)'!$B$4:$M$554,11,FALSE)</f>
        <v>2022</v>
      </c>
      <c r="H271" s="175" t="str">
        <f>VLOOKUP('Especializaciones NETZUN'!$D271,'B.D. (Ocultar)'!$B$4:$M$554,9,FALSE)</f>
        <v>1 h 11 min</v>
      </c>
      <c r="I271" s="176">
        <v>4.9305555555555554E-2</v>
      </c>
      <c r="J271" s="175" t="str">
        <f>VLOOKUP('Especializaciones NETZUN'!$D271,'B.D. (Ocultar)'!$B$4:$M$554,12,FALSE)</f>
        <v>Básico</v>
      </c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</row>
    <row r="272" spans="1:23" ht="15.75" customHeight="1">
      <c r="A272" s="244"/>
      <c r="B272" s="248"/>
      <c r="C272" s="177">
        <v>2</v>
      </c>
      <c r="D272" s="178" t="s">
        <v>1760</v>
      </c>
      <c r="E272" s="179" t="str">
        <f>VLOOKUP('Especializaciones NETZUN'!$D272,'B.D. (Ocultar)'!$B$4:$M$554,4,FALSE)</f>
        <v>Malko Gallegos</v>
      </c>
      <c r="F272" s="179" t="str">
        <f>VLOOKUP('Especializaciones NETZUN'!$D272,'B.D. (Ocultar)'!$B$4:$M$554,6,FALSE)</f>
        <v>Diseño y creatividad</v>
      </c>
      <c r="G272" s="179">
        <f>VLOOKUP('Especializaciones NETZUN'!$D272,'B.D. (Ocultar)'!$B$4:$M$554,11,FALSE)</f>
        <v>2022</v>
      </c>
      <c r="H272" s="179" t="str">
        <f>VLOOKUP('Especializaciones NETZUN'!$D272,'B.D. (Ocultar)'!$B$4:$M$554,9,FALSE)</f>
        <v>1 h 11 min</v>
      </c>
      <c r="I272" s="180">
        <v>4.9305555555555554E-2</v>
      </c>
      <c r="J272" s="179" t="str">
        <f>VLOOKUP('Especializaciones NETZUN'!$D272,'B.D. (Ocultar)'!$B$4:$M$554,12,FALSE)</f>
        <v>Básico</v>
      </c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</row>
    <row r="273" spans="1:23" ht="15.75" customHeight="1">
      <c r="A273" s="244"/>
      <c r="B273" s="248"/>
      <c r="C273" s="177">
        <v>3</v>
      </c>
      <c r="D273" s="178" t="s">
        <v>1761</v>
      </c>
      <c r="E273" s="179" t="str">
        <f>VLOOKUP('Especializaciones NETZUN'!$D273,'B.D. (Ocultar)'!$B$4:$M$554,4,FALSE)</f>
        <v>Fiorella Alvitez</v>
      </c>
      <c r="F273" s="179" t="str">
        <f>VLOOKUP('Especializaciones NETZUN'!$D273,'B.D. (Ocultar)'!$B$4:$M$554,6,FALSE)</f>
        <v>Marketing</v>
      </c>
      <c r="G273" s="179">
        <f>VLOOKUP('Especializaciones NETZUN'!$D273,'B.D. (Ocultar)'!$B$4:$M$554,11,FALSE)</f>
        <v>2022</v>
      </c>
      <c r="H273" s="179" t="str">
        <f>VLOOKUP('Especializaciones NETZUN'!$D273,'B.D. (Ocultar)'!$B$4:$M$554,9,FALSE)</f>
        <v>1 h 11 min</v>
      </c>
      <c r="I273" s="180">
        <v>4.9305555555555554E-2</v>
      </c>
      <c r="J273" s="179" t="str">
        <f>VLOOKUP('Especializaciones NETZUN'!$D273,'B.D. (Ocultar)'!$B$4:$M$554,12,FALSE)</f>
        <v>Intermedio</v>
      </c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</row>
    <row r="274" spans="1:23" ht="15.75" customHeight="1">
      <c r="A274" s="244"/>
      <c r="B274" s="248"/>
      <c r="C274" s="177">
        <v>4</v>
      </c>
      <c r="D274" s="178" t="s">
        <v>146</v>
      </c>
      <c r="E274" s="179" t="str">
        <f>VLOOKUP('Especializaciones NETZUN'!$D274,'B.D. (Ocultar)'!$B$4:$M$554,4,FALSE)</f>
        <v>Alex Cusihuaman</v>
      </c>
      <c r="F274" s="179" t="str">
        <f>VLOOKUP('Especializaciones NETZUN'!$D274,'B.D. (Ocultar)'!$B$4:$M$554,6,FALSE)</f>
        <v>Marketing</v>
      </c>
      <c r="G274" s="179">
        <f>VLOOKUP('Especializaciones NETZUN'!$D274,'B.D. (Ocultar)'!$B$4:$M$554,11,FALSE)</f>
        <v>2022</v>
      </c>
      <c r="H274" s="179" t="str">
        <f>VLOOKUP('Especializaciones NETZUN'!$D274,'B.D. (Ocultar)'!$B$4:$M$554,9,FALSE)</f>
        <v>1h 19 min</v>
      </c>
      <c r="I274" s="180">
        <v>5.486111111111111E-2</v>
      </c>
      <c r="J274" s="179" t="str">
        <f>VLOOKUP('Especializaciones NETZUN'!$D274,'B.D. (Ocultar)'!$B$4:$M$554,12,FALSE)</f>
        <v>Intermedio</v>
      </c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</row>
    <row r="275" spans="1:23" ht="15.75" customHeight="1">
      <c r="A275" s="244"/>
      <c r="B275" s="248"/>
      <c r="C275" s="177">
        <v>5</v>
      </c>
      <c r="D275" s="178" t="s">
        <v>143</v>
      </c>
      <c r="E275" s="179" t="str">
        <f>VLOOKUP('Especializaciones NETZUN'!$D275,'B.D. (Ocultar)'!$B$4:$M$554,4,FALSE)</f>
        <v>André del Águila</v>
      </c>
      <c r="F275" s="179" t="str">
        <f>VLOOKUP('Especializaciones NETZUN'!$D275,'B.D. (Ocultar)'!$B$4:$M$554,6,FALSE)</f>
        <v>Marketing</v>
      </c>
      <c r="G275" s="179">
        <f>VLOOKUP('Especializaciones NETZUN'!$D275,'B.D. (Ocultar)'!$B$4:$M$554,11,FALSE)</f>
        <v>2022</v>
      </c>
      <c r="H275" s="179" t="str">
        <f>VLOOKUP('Especializaciones NETZUN'!$D275,'B.D. (Ocultar)'!$B$4:$M$554,9,FALSE)</f>
        <v>1h 23 min</v>
      </c>
      <c r="I275" s="180">
        <v>5.7638888888888892E-2</v>
      </c>
      <c r="J275" s="179" t="str">
        <f>VLOOKUP('Especializaciones NETZUN'!$D275,'B.D. (Ocultar)'!$B$4:$M$554,12,FALSE)</f>
        <v>Básico - Intermedio</v>
      </c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</row>
    <row r="276" spans="1:23" ht="15.75" customHeight="1">
      <c r="A276" s="244"/>
      <c r="B276" s="248"/>
      <c r="C276" s="177">
        <v>6</v>
      </c>
      <c r="D276" s="178" t="s">
        <v>139</v>
      </c>
      <c r="E276" s="179" t="str">
        <f>VLOOKUP('Especializaciones NETZUN'!$D276,'B.D. (Ocultar)'!$B$4:$M$554,4,FALSE)</f>
        <v>Nicolle Li</v>
      </c>
      <c r="F276" s="179" t="str">
        <f>VLOOKUP('Especializaciones NETZUN'!$D276,'B.D. (Ocultar)'!$B$4:$M$554,6,FALSE)</f>
        <v>Marketing</v>
      </c>
      <c r="G276" s="179">
        <f>VLOOKUP('Especializaciones NETZUN'!$D276,'B.D. (Ocultar)'!$B$4:$M$554,11,FALSE)</f>
        <v>2022</v>
      </c>
      <c r="H276" s="179" t="str">
        <f>VLOOKUP('Especializaciones NETZUN'!$D276,'B.D. (Ocultar)'!$B$4:$M$554,9,FALSE)</f>
        <v>1 h 24 min</v>
      </c>
      <c r="I276" s="180">
        <v>5.8333333333333334E-2</v>
      </c>
      <c r="J276" s="179" t="str">
        <f>VLOOKUP('Especializaciones NETZUN'!$D276,'B.D. (Ocultar)'!$B$4:$M$554,12,FALSE)</f>
        <v>Básico - Intermedio</v>
      </c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</row>
    <row r="277" spans="1:23" ht="15.75" customHeight="1">
      <c r="A277" s="245"/>
      <c r="B277" s="249"/>
      <c r="C277" s="177">
        <v>7</v>
      </c>
      <c r="D277" s="178" t="s">
        <v>1762</v>
      </c>
      <c r="E277" s="179" t="str">
        <f>VLOOKUP('Especializaciones NETZUN'!$D277,'B.D. (Ocultar)'!$B$4:$M$554,4,FALSE)</f>
        <v>Daniela de los Ríos</v>
      </c>
      <c r="F277" s="179" t="str">
        <f>VLOOKUP('Especializaciones NETZUN'!$D277,'B.D. (Ocultar)'!$B$4:$M$554,6,FALSE)</f>
        <v>Marketing</v>
      </c>
      <c r="G277" s="179">
        <f>VLOOKUP('Especializaciones NETZUN'!$D277,'B.D. (Ocultar)'!$B$4:$M$554,11,FALSE)</f>
        <v>2022</v>
      </c>
      <c r="H277" s="179" t="str">
        <f>VLOOKUP('Especializaciones NETZUN'!$D277,'B.D. (Ocultar)'!$B$4:$M$554,9,FALSE)</f>
        <v>1h 16 min</v>
      </c>
      <c r="I277" s="181">
        <v>5.2777777777777778E-2</v>
      </c>
      <c r="J277" s="179" t="str">
        <f>VLOOKUP('Especializaciones NETZUN'!$D277,'B.D. (Ocultar)'!$B$4:$M$554,12,FALSE)</f>
        <v>Básico</v>
      </c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</row>
    <row r="278" spans="1:23" ht="15.75" customHeight="1">
      <c r="A278" s="246">
        <v>38</v>
      </c>
      <c r="B278" s="247" t="s">
        <v>1763</v>
      </c>
      <c r="C278" s="173">
        <v>1</v>
      </c>
      <c r="D278" s="174" t="s">
        <v>96</v>
      </c>
      <c r="E278" s="175" t="str">
        <f>VLOOKUP('Especializaciones NETZUN'!$D278,'B.D. (Ocultar)'!$B$4:$M$554,4,FALSE)</f>
        <v>Marco Zelasco</v>
      </c>
      <c r="F278" s="175" t="str">
        <f>VLOOKUP('Especializaciones NETZUN'!$D278,'B.D. (Ocultar)'!$B$4:$M$554,6,FALSE)</f>
        <v>Negocios</v>
      </c>
      <c r="G278" s="175">
        <f>VLOOKUP('Especializaciones NETZUN'!$D278,'B.D. (Ocultar)'!$B$4:$M$554,11,FALSE)</f>
        <v>2022</v>
      </c>
      <c r="H278" s="175" t="str">
        <f>VLOOKUP('Especializaciones NETZUN'!$D278,'B.D. (Ocultar)'!$B$4:$M$554,9,FALSE)</f>
        <v>41 min</v>
      </c>
      <c r="I278" s="176">
        <v>2.8472222222222222E-2</v>
      </c>
      <c r="J278" s="175" t="str">
        <f>VLOOKUP('Especializaciones NETZUN'!$D278,'B.D. (Ocultar)'!$B$4:$M$554,12,FALSE)</f>
        <v>Intermedio</v>
      </c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</row>
    <row r="279" spans="1:23" ht="15.75" customHeight="1">
      <c r="A279" s="244"/>
      <c r="B279" s="248"/>
      <c r="C279" s="177">
        <v>2</v>
      </c>
      <c r="D279" s="178" t="s">
        <v>1764</v>
      </c>
      <c r="E279" s="182" t="str">
        <f>VLOOKUP('Especializaciones NETZUN'!$D279,'B.D. (Ocultar)'!$B$4:$M$554,4,FALSE)</f>
        <v>Marco Zelasco</v>
      </c>
      <c r="F279" s="182" t="str">
        <f>VLOOKUP('Especializaciones NETZUN'!$D279,'B.D. (Ocultar)'!$B$4:$M$554,6,FALSE)</f>
        <v>Negocios</v>
      </c>
      <c r="G279" s="182">
        <f>VLOOKUP('Especializaciones NETZUN'!$D279,'B.D. (Ocultar)'!$B$4:$M$554,11,FALSE)</f>
        <v>2022</v>
      </c>
      <c r="H279" s="182" t="str">
        <f>VLOOKUP('Especializaciones NETZUN'!$D279,'B.D. (Ocultar)'!$B$4:$M$554,9,FALSE)</f>
        <v>43 min</v>
      </c>
      <c r="I279" s="183">
        <v>2.9861111111111113E-2</v>
      </c>
      <c r="J279" s="182" t="str">
        <f>VLOOKUP('Especializaciones NETZUN'!$D279,'B.D. (Ocultar)'!$B$4:$M$554,12,FALSE)</f>
        <v>Básico - Intermedio</v>
      </c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</row>
    <row r="280" spans="1:23" ht="15.75" customHeight="1">
      <c r="A280" s="245"/>
      <c r="B280" s="249"/>
      <c r="C280" s="184">
        <v>3</v>
      </c>
      <c r="D280" s="185" t="s">
        <v>91</v>
      </c>
      <c r="E280" s="186" t="str">
        <f>VLOOKUP('Especializaciones NETZUN'!$D280,'B.D. (Ocultar)'!$B$4:$M$554,4,FALSE)</f>
        <v>Marco Zelasco</v>
      </c>
      <c r="F280" s="186" t="str">
        <f>VLOOKUP('Especializaciones NETZUN'!$D280,'B.D. (Ocultar)'!$B$4:$M$554,6,FALSE)</f>
        <v>Negocios</v>
      </c>
      <c r="G280" s="186">
        <f>VLOOKUP('Especializaciones NETZUN'!$D280,'B.D. (Ocultar)'!$B$4:$M$554,11,FALSE)</f>
        <v>2022</v>
      </c>
      <c r="H280" s="186" t="str">
        <f>VLOOKUP('Especializaciones NETZUN'!$D280,'B.D. (Ocultar)'!$B$4:$M$554,9,FALSE)</f>
        <v>36 min</v>
      </c>
      <c r="I280" s="187">
        <v>2.5000000000000001E-2</v>
      </c>
      <c r="J280" s="186" t="str">
        <f>VLOOKUP('Especializaciones NETZUN'!$D280,'B.D. (Ocultar)'!$B$4:$M$554,12,FALSE)</f>
        <v>Básico - Intermedio</v>
      </c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</row>
    <row r="281" spans="1:23" ht="18.75" customHeight="1">
      <c r="A281" s="246">
        <v>39</v>
      </c>
      <c r="B281" s="247" t="s">
        <v>1765</v>
      </c>
      <c r="C281" s="173">
        <v>1</v>
      </c>
      <c r="D281" s="174" t="s">
        <v>1386</v>
      </c>
      <c r="E281" s="175" t="str">
        <f>VLOOKUP('Especializaciones NETZUN'!$D281,'B.D. (Ocultar)'!$B$4:$M$888,4,FALSE)</f>
        <v>Layla Scheli</v>
      </c>
      <c r="F281" s="175" t="str">
        <f>VLOOKUP('Especializaciones NETZUN'!$D281,'B.D. (Ocultar)'!$B$4:$M$888,6,FALSE)</f>
        <v>Tecnologia y Digital</v>
      </c>
      <c r="G281" s="175">
        <f>VLOOKUP('Especializaciones NETZUN'!$D281,'B.D. (Ocultar)'!$B$4:$M$888,11,FALSE)</f>
        <v>2022</v>
      </c>
      <c r="H281" s="175" t="str">
        <f>VLOOKUP('Especializaciones NETZUN'!$D281,'B.D. (Ocultar)'!$B$4:$M$888,9,FALSE)</f>
        <v>1h 43 min</v>
      </c>
      <c r="I281" s="176">
        <v>7.1527777777777773E-2</v>
      </c>
      <c r="J281" s="175" t="str">
        <f>VLOOKUP('Especializaciones NETZUN'!$D281,'B.D. (Ocultar)'!$B$4:$M$888,12,FALSE)</f>
        <v>Básico - Intermedio</v>
      </c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</row>
    <row r="282" spans="1:23" ht="18.75" customHeight="1">
      <c r="A282" s="244"/>
      <c r="B282" s="248"/>
      <c r="C282" s="177">
        <v>2</v>
      </c>
      <c r="D282" s="178" t="s">
        <v>1385</v>
      </c>
      <c r="E282" s="182" t="str">
        <f>VLOOKUP('Especializaciones NETZUN'!$D282,'B.D. (Ocultar)'!$B$4:$M$888,4,FALSE)</f>
        <v>Layla Scheli</v>
      </c>
      <c r="F282" s="182" t="str">
        <f>VLOOKUP('Especializaciones NETZUN'!$D282,'B.D. (Ocultar)'!$B$4:$M$888,6,FALSE)</f>
        <v>Tecnologia y Digital</v>
      </c>
      <c r="G282" s="182">
        <f>VLOOKUP('Especializaciones NETZUN'!$D282,'B.D. (Ocultar)'!$B$4:$M$888,11,FALSE)</f>
        <v>2022</v>
      </c>
      <c r="H282" s="182" t="str">
        <f>VLOOKUP('Especializaciones NETZUN'!$D282,'B.D. (Ocultar)'!$B$4:$M$888,9,FALSE)</f>
        <v>1h 40 min</v>
      </c>
      <c r="I282" s="183">
        <v>6.9444444444444448E-2</v>
      </c>
      <c r="J282" s="182" t="str">
        <f>VLOOKUP('Especializaciones NETZUN'!$D282,'B.D. (Ocultar)'!$B$4:$M$888,12,FALSE)</f>
        <v>Intermedio</v>
      </c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</row>
    <row r="283" spans="1:23" ht="18.75" customHeight="1">
      <c r="A283" s="245"/>
      <c r="B283" s="249"/>
      <c r="C283" s="188">
        <v>3</v>
      </c>
      <c r="D283" s="189" t="s">
        <v>82</v>
      </c>
      <c r="E283" s="190" t="str">
        <f>VLOOKUP('Especializaciones NETZUN'!$D283,'B.D. (Ocultar)'!$B$4:$M$554,4,FALSE)</f>
        <v>Layla Scheli</v>
      </c>
      <c r="F283" s="190" t="str">
        <f>VLOOKUP('Especializaciones NETZUN'!$D283,'B.D. (Ocultar)'!$B$4:$M$554,6,FALSE)</f>
        <v>Tecnologia y Digital</v>
      </c>
      <c r="G283" s="190">
        <f>VLOOKUP('Especializaciones NETZUN'!$D283,'B.D. (Ocultar)'!$B$4:$M$554,11,FALSE)</f>
        <v>2022</v>
      </c>
      <c r="H283" s="190" t="str">
        <f>VLOOKUP('Especializaciones NETZUN'!$D283,'B.D. (Ocultar)'!$B$4:$M$554,9,FALSE)</f>
        <v>1h 24 min</v>
      </c>
      <c r="I283" s="191">
        <v>5.8333333333333334E-2</v>
      </c>
      <c r="J283" s="190" t="str">
        <f>VLOOKUP('Especializaciones NETZUN'!$D283,'B.D. (Ocultar)'!$B$4:$M$554,12,FALSE)</f>
        <v>Intermedio - Avanzado</v>
      </c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</row>
    <row r="284" spans="1:23" ht="15.75" customHeight="1">
      <c r="A284" s="246">
        <v>40</v>
      </c>
      <c r="B284" s="247" t="s">
        <v>1766</v>
      </c>
      <c r="C284" s="173">
        <v>1</v>
      </c>
      <c r="D284" s="174" t="s">
        <v>98</v>
      </c>
      <c r="E284" s="175" t="str">
        <f>VLOOKUP('Especializaciones NETZUN'!$D284,'B.D. (Ocultar)'!$B$4:$M$554,4,FALSE)</f>
        <v>Sergio Bazo</v>
      </c>
      <c r="F284" s="175" t="str">
        <f>VLOOKUP('Especializaciones NETZUN'!$D284,'B.D. (Ocultar)'!$B$4:$M$554,6,FALSE)</f>
        <v>Microsof Office</v>
      </c>
      <c r="G284" s="175">
        <f>VLOOKUP('Especializaciones NETZUN'!$D284,'B.D. (Ocultar)'!$B$4:$M$554,11,FALSE)</f>
        <v>2022</v>
      </c>
      <c r="H284" s="175" t="str">
        <f>VLOOKUP('Especializaciones NETZUN'!$D284,'B.D. (Ocultar)'!$B$4:$M$554,9,FALSE)</f>
        <v>1h 40 min</v>
      </c>
      <c r="I284" s="176">
        <v>6.9444444444444448E-2</v>
      </c>
      <c r="J284" s="175" t="str">
        <f>VLOOKUP('Especializaciones NETZUN'!$D284,'B.D. (Ocultar)'!$B$4:$M$554,12,FALSE)</f>
        <v>Intermedio</v>
      </c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</row>
    <row r="285" spans="1:23" ht="15.75" customHeight="1">
      <c r="A285" s="244"/>
      <c r="B285" s="248"/>
      <c r="C285" s="177">
        <v>2</v>
      </c>
      <c r="D285" s="178" t="s">
        <v>100</v>
      </c>
      <c r="E285" s="179" t="str">
        <f>VLOOKUP('Especializaciones NETZUN'!$D285,'B.D. (Ocultar)'!$B$4:$M$554,4,FALSE)</f>
        <v>Sergio Bazo</v>
      </c>
      <c r="F285" s="179" t="str">
        <f>VLOOKUP('Especializaciones NETZUN'!$D285,'B.D. (Ocultar)'!$B$4:$M$554,6,FALSE)</f>
        <v>Microsof Office</v>
      </c>
      <c r="G285" s="179">
        <f>VLOOKUP('Especializaciones NETZUN'!$D285,'B.D. (Ocultar)'!$B$4:$M$554,11,FALSE)</f>
        <v>2022</v>
      </c>
      <c r="H285" s="179" t="str">
        <f>VLOOKUP('Especializaciones NETZUN'!$D285,'B.D. (Ocultar)'!$B$4:$M$554,9,FALSE)</f>
        <v>33 min</v>
      </c>
      <c r="I285" s="180">
        <v>2.2916666666666665E-2</v>
      </c>
      <c r="J285" s="179" t="str">
        <f>VLOOKUP('Especializaciones NETZUN'!$D285,'B.D. (Ocultar)'!$B$4:$M$554,12,FALSE)</f>
        <v>Intermedio</v>
      </c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</row>
    <row r="286" spans="1:23" ht="15.75" customHeight="1">
      <c r="A286" s="244"/>
      <c r="B286" s="248"/>
      <c r="C286" s="177">
        <v>3</v>
      </c>
      <c r="D286" s="178" t="s">
        <v>89</v>
      </c>
      <c r="E286" s="179" t="str">
        <f>VLOOKUP('Especializaciones NETZUN'!$D286,'B.D. (Ocultar)'!$B$4:$M$554,4,FALSE)</f>
        <v>Sergio Bazo</v>
      </c>
      <c r="F286" s="179" t="str">
        <f>VLOOKUP('Especializaciones NETZUN'!$D286,'B.D. (Ocultar)'!$B$4:$M$554,6,FALSE)</f>
        <v>Microsof Office</v>
      </c>
      <c r="G286" s="179">
        <f>VLOOKUP('Especializaciones NETZUN'!$D286,'B.D. (Ocultar)'!$B$4:$M$554,11,FALSE)</f>
        <v>2022</v>
      </c>
      <c r="H286" s="179" t="str">
        <f>VLOOKUP('Especializaciones NETZUN'!$D286,'B.D. (Ocultar)'!$B$4:$M$554,9,FALSE)</f>
        <v>59 min</v>
      </c>
      <c r="I286" s="181">
        <v>4.0972222222222222E-2</v>
      </c>
      <c r="J286" s="179" t="str">
        <f>VLOOKUP('Especializaciones NETZUN'!$D286,'B.D. (Ocultar)'!$B$4:$M$554,12,FALSE)</f>
        <v>Intermedio</v>
      </c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</row>
    <row r="287" spans="1:23" ht="15.75" customHeight="1">
      <c r="A287" s="244"/>
      <c r="B287" s="248"/>
      <c r="C287" s="177">
        <v>4</v>
      </c>
      <c r="D287" s="178" t="s">
        <v>87</v>
      </c>
      <c r="E287" s="179" t="str">
        <f>VLOOKUP('Especializaciones NETZUN'!$D287,'B.D. (Ocultar)'!$B$4:$M$554,4,FALSE)</f>
        <v>Sergio Bazo</v>
      </c>
      <c r="F287" s="179" t="str">
        <f>VLOOKUP('Especializaciones NETZUN'!$D287,'B.D. (Ocultar)'!$B$4:$M$554,6,FALSE)</f>
        <v>Microsof Office</v>
      </c>
      <c r="G287" s="179">
        <f>VLOOKUP('Especializaciones NETZUN'!$D287,'B.D. (Ocultar)'!$B$4:$M$554,11,FALSE)</f>
        <v>2022</v>
      </c>
      <c r="H287" s="179" t="str">
        <f>VLOOKUP('Especializaciones NETZUN'!$D287,'B.D. (Ocultar)'!$B$4:$M$554,9,FALSE)</f>
        <v>38 min</v>
      </c>
      <c r="I287" s="180">
        <v>2.6388888888888889E-2</v>
      </c>
      <c r="J287" s="179" t="str">
        <f>VLOOKUP('Especializaciones NETZUN'!$D287,'B.D. (Ocultar)'!$B$4:$M$554,12,FALSE)</f>
        <v>Intermedio</v>
      </c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</row>
    <row r="288" spans="1:23" ht="15.75" customHeight="1">
      <c r="A288" s="244"/>
      <c r="B288" s="248"/>
      <c r="C288" s="177">
        <v>5</v>
      </c>
      <c r="D288" s="178" t="s">
        <v>77</v>
      </c>
      <c r="E288" s="179" t="str">
        <f>VLOOKUP('Especializaciones NETZUN'!$D288,'B.D. (Ocultar)'!$B$4:$M$554,4,FALSE)</f>
        <v>Sergio Bazo</v>
      </c>
      <c r="F288" s="179" t="str">
        <f>VLOOKUP('Especializaciones NETZUN'!$D288,'B.D. (Ocultar)'!$B$4:$M$554,6,FALSE)</f>
        <v>Microsof Office</v>
      </c>
      <c r="G288" s="179">
        <f>VLOOKUP('Especializaciones NETZUN'!$D288,'B.D. (Ocultar)'!$B$4:$M$554,11,FALSE)</f>
        <v>2022</v>
      </c>
      <c r="H288" s="179" t="str">
        <f>VLOOKUP('Especializaciones NETZUN'!$D288,'B.D. (Ocultar)'!$B$4:$M$554,9,FALSE)</f>
        <v>46 min</v>
      </c>
      <c r="I288" s="180">
        <v>3.1944444444444442E-2</v>
      </c>
      <c r="J288" s="179" t="str">
        <f>VLOOKUP('Especializaciones NETZUN'!$D288,'B.D. (Ocultar)'!$B$4:$M$554,12,FALSE)</f>
        <v>Intermedio</v>
      </c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</row>
    <row r="289" spans="1:23" ht="15.75" customHeight="1">
      <c r="A289" s="245"/>
      <c r="B289" s="249"/>
      <c r="C289" s="177">
        <v>6</v>
      </c>
      <c r="D289" s="178" t="s">
        <v>62</v>
      </c>
      <c r="E289" s="179" t="str">
        <f>VLOOKUP('Especializaciones NETZUN'!$D289,'B.D. (Ocultar)'!$B$4:$M$554,4,FALSE)</f>
        <v>Sergio Bazo</v>
      </c>
      <c r="F289" s="179" t="str">
        <f>VLOOKUP('Especializaciones NETZUN'!$D289,'B.D. (Ocultar)'!$B$4:$M$554,6,FALSE)</f>
        <v>Microsof Office</v>
      </c>
      <c r="G289" s="179">
        <f>VLOOKUP('Especializaciones NETZUN'!$D289,'B.D. (Ocultar)'!$B$4:$M$554,11,FALSE)</f>
        <v>2022</v>
      </c>
      <c r="H289" s="179" t="str">
        <f>VLOOKUP('Especializaciones NETZUN'!$D289,'B.D. (Ocultar)'!$B$4:$M$554,9,FALSE)</f>
        <v>28 min</v>
      </c>
      <c r="I289" s="180">
        <v>1.9444444444444445E-2</v>
      </c>
      <c r="J289" s="179" t="str">
        <f>VLOOKUP('Especializaciones NETZUN'!$D289,'B.D. (Ocultar)'!$B$4:$M$554,12,FALSE)</f>
        <v>Intermedio</v>
      </c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</row>
    <row r="290" spans="1:23" ht="15.75" customHeight="1">
      <c r="A290" s="246">
        <v>41</v>
      </c>
      <c r="B290" s="247" t="s">
        <v>1767</v>
      </c>
      <c r="C290" s="192">
        <v>1</v>
      </c>
      <c r="D290" s="122" t="s">
        <v>60</v>
      </c>
      <c r="E290" s="192" t="str">
        <f>VLOOKUP('Especializaciones NETZUN'!$D290,'B.D. (Ocultar)'!$B$4:$M$554,4,FALSE)</f>
        <v>Layla Scheli</v>
      </c>
      <c r="F290" s="192" t="str">
        <f>VLOOKUP('Especializaciones NETZUN'!$D290,'B.D. (Ocultar)'!$B$4:$M$554,6,FALSE)</f>
        <v>Tecnologia y Digital</v>
      </c>
      <c r="G290" s="192">
        <f>VLOOKUP('Especializaciones NETZUN'!$D290,'B.D. (Ocultar)'!$B$4:$M$554,11,FALSE)</f>
        <v>2022</v>
      </c>
      <c r="H290" s="192" t="str">
        <f>VLOOKUP('Especializaciones NETZUN'!$D290,'B.D. (Ocultar)'!$B$4:$M$554,9,FALSE)</f>
        <v>52 min</v>
      </c>
      <c r="I290" s="193">
        <v>3.6111111111111108E-2</v>
      </c>
      <c r="J290" s="192" t="str">
        <f>VLOOKUP('Especializaciones NETZUN'!$D290,'B.D. (Ocultar)'!$B$4:$M$554,12,FALSE)</f>
        <v>Intermedio</v>
      </c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</row>
    <row r="291" spans="1:23" ht="15.75" customHeight="1">
      <c r="A291" s="244"/>
      <c r="B291" s="248"/>
      <c r="C291" s="194">
        <v>2</v>
      </c>
      <c r="D291" s="125" t="s">
        <v>79</v>
      </c>
      <c r="E291" s="194" t="str">
        <f>VLOOKUP('Especializaciones NETZUN'!$D291,'B.D. (Ocultar)'!$B$4:$M$554,4,FALSE)</f>
        <v>Layla Scheli</v>
      </c>
      <c r="F291" s="194" t="str">
        <f>VLOOKUP('Especializaciones NETZUN'!$D291,'B.D. (Ocultar)'!$B$4:$M$554,6,FALSE)</f>
        <v>Tecnologia y Digital</v>
      </c>
      <c r="G291" s="194">
        <f>VLOOKUP('Especializaciones NETZUN'!$D291,'B.D. (Ocultar)'!$B$4:$M$554,11,FALSE)</f>
        <v>2022</v>
      </c>
      <c r="H291" s="194" t="str">
        <f>VLOOKUP('Especializaciones NETZUN'!$D291,'B.D. (Ocultar)'!$B$4:$M$554,9,FALSE)</f>
        <v>46min</v>
      </c>
      <c r="I291" s="195">
        <v>3.1944444444444442E-2</v>
      </c>
      <c r="J291" s="194" t="str">
        <f>VLOOKUP('Especializaciones NETZUN'!$D291,'B.D. (Ocultar)'!$B$4:$M$554,12,FALSE)</f>
        <v>Básico - Intermedio</v>
      </c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</row>
    <row r="292" spans="1:23" ht="15.75" customHeight="1">
      <c r="A292" s="244"/>
      <c r="B292" s="248"/>
      <c r="C292" s="194">
        <v>3</v>
      </c>
      <c r="D292" s="125" t="s">
        <v>49</v>
      </c>
      <c r="E292" s="194" t="str">
        <f>VLOOKUP('Especializaciones NETZUN'!$D292,'B.D. (Ocultar)'!$B$4:$M$554,4,FALSE)</f>
        <v>Layla Scheli</v>
      </c>
      <c r="F292" s="194" t="str">
        <f>VLOOKUP('Especializaciones NETZUN'!$D292,'B.D. (Ocultar)'!$B$4:$M$554,6,FALSE)</f>
        <v>Tecnologia y Digital</v>
      </c>
      <c r="G292" s="194">
        <f>VLOOKUP('Especializaciones NETZUN'!$D292,'B.D. (Ocultar)'!$B$4:$M$554,11,FALSE)</f>
        <v>2022</v>
      </c>
      <c r="H292" s="194" t="str">
        <f>VLOOKUP('Especializaciones NETZUN'!$D292,'B.D. (Ocultar)'!$B$4:$M$554,9,FALSE)</f>
        <v>1h 7min</v>
      </c>
      <c r="I292" s="195">
        <v>4.6527777777777779E-2</v>
      </c>
      <c r="J292" s="194" t="str">
        <f>VLOOKUP('Especializaciones NETZUN'!$D292,'B.D. (Ocultar)'!$B$4:$M$554,12,FALSE)</f>
        <v>Intermedio - Avanzado</v>
      </c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</row>
    <row r="293" spans="1:23" ht="15.75" customHeight="1">
      <c r="A293" s="245"/>
      <c r="B293" s="249"/>
      <c r="C293" s="194">
        <v>4</v>
      </c>
      <c r="D293" s="125" t="s">
        <v>1768</v>
      </c>
      <c r="E293" s="194" t="str">
        <f>VLOOKUP('Especializaciones NETZUN'!$D293,'B.D. (Ocultar)'!$B$4:$M$554,4,FALSE)</f>
        <v>Layla Scheli</v>
      </c>
      <c r="F293" s="194" t="str">
        <f>VLOOKUP('Especializaciones NETZUN'!$D293,'B.D. (Ocultar)'!$B$4:$M$554,6,FALSE)</f>
        <v>Tecnologia y Digital</v>
      </c>
      <c r="G293" s="194">
        <f>VLOOKUP('Especializaciones NETZUN'!$D293,'B.D. (Ocultar)'!$B$4:$M$554,11,FALSE)</f>
        <v>2022</v>
      </c>
      <c r="H293" s="194" t="str">
        <f>VLOOKUP('Especializaciones NETZUN'!$D293,'B.D. (Ocultar)'!$B$4:$M$554,9,FALSE)</f>
        <v>1h 2min 21s</v>
      </c>
      <c r="I293" s="196">
        <v>4.3055555555555555E-2</v>
      </c>
      <c r="J293" s="194" t="str">
        <f>VLOOKUP('Especializaciones NETZUN'!$D293,'B.D. (Ocultar)'!$B$4:$M$554,12,FALSE)</f>
        <v>Intermedio - Avanzado</v>
      </c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</row>
    <row r="294" spans="1:23" ht="15.75" customHeight="1">
      <c r="A294" s="246">
        <v>42</v>
      </c>
      <c r="B294" s="247" t="s">
        <v>1769</v>
      </c>
      <c r="C294" s="192">
        <v>1</v>
      </c>
      <c r="D294" s="122" t="s">
        <v>1770</v>
      </c>
      <c r="E294" s="192" t="e">
        <f>VLOOKUP('Especializaciones NETZUN'!$D294,'B.D. (Ocultar)'!$B$4:$M$554,4,FALSE)</f>
        <v>#N/A</v>
      </c>
      <c r="F294" s="192" t="e">
        <f>VLOOKUP('Especializaciones NETZUN'!$D294,'B.D. (Ocultar)'!$B$4:$M$554,6,FALSE)</f>
        <v>#N/A</v>
      </c>
      <c r="G294" s="192" t="e">
        <f>VLOOKUP('Especializaciones NETZUN'!$D294,'B.D. (Ocultar)'!$B$4:$M$554,11,FALSE)</f>
        <v>#N/A</v>
      </c>
      <c r="H294" s="192" t="e">
        <f>VLOOKUP('Especializaciones NETZUN'!$D294,'B.D. (Ocultar)'!$B$4:$M$554,9,FALSE)</f>
        <v>#N/A</v>
      </c>
      <c r="I294" s="176">
        <v>0.10277777777777777</v>
      </c>
      <c r="J294" s="192" t="e">
        <f>VLOOKUP('Especializaciones NETZUN'!$D294,'B.D. (Ocultar)'!$B$4:$M$554,12,FALSE)</f>
        <v>#N/A</v>
      </c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</row>
    <row r="295" spans="1:23" ht="15.75" customHeight="1">
      <c r="A295" s="244"/>
      <c r="B295" s="248"/>
      <c r="C295" s="194">
        <v>2</v>
      </c>
      <c r="D295" s="125" t="s">
        <v>85</v>
      </c>
      <c r="E295" s="194" t="str">
        <f>VLOOKUP('Especializaciones NETZUN'!$D295,'B.D. (Ocultar)'!$B$4:$M$554,4,FALSE)</f>
        <v>Jorge Villavicencio</v>
      </c>
      <c r="F295" s="194" t="str">
        <f>VLOOKUP('Especializaciones NETZUN'!$D295,'B.D. (Ocultar)'!$B$4:$M$554,6,FALSE)</f>
        <v>Tecnologia y Digital</v>
      </c>
      <c r="G295" s="194">
        <f>VLOOKUP('Especializaciones NETZUN'!$D295,'B.D. (Ocultar)'!$B$4:$M$554,11,FALSE)</f>
        <v>2022</v>
      </c>
      <c r="H295" s="194" t="str">
        <f>VLOOKUP('Especializaciones NETZUN'!$D295,'B.D. (Ocultar)'!$B$4:$M$554,9,FALSE)</f>
        <v>1h 42 min</v>
      </c>
      <c r="I295" s="195">
        <v>7.0833333333333331E-2</v>
      </c>
      <c r="J295" s="194" t="str">
        <f>VLOOKUP('Especializaciones NETZUN'!$D295,'B.D. (Ocultar)'!$B$4:$M$554,12,FALSE)</f>
        <v>Básico</v>
      </c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</row>
    <row r="296" spans="1:23" ht="15.75" customHeight="1">
      <c r="A296" s="244"/>
      <c r="B296" s="248"/>
      <c r="C296" s="194">
        <v>3</v>
      </c>
      <c r="D296" s="125" t="s">
        <v>80</v>
      </c>
      <c r="E296" s="194" t="str">
        <f>VLOOKUP('Especializaciones NETZUN'!$D296,'B.D. (Ocultar)'!$B$4:$M$554,4,FALSE)</f>
        <v>Jorge Villavicencio</v>
      </c>
      <c r="F296" s="194" t="str">
        <f>VLOOKUP('Especializaciones NETZUN'!$D296,'B.D. (Ocultar)'!$B$4:$M$554,6,FALSE)</f>
        <v>Tecnologia y Digital</v>
      </c>
      <c r="G296" s="194">
        <f>VLOOKUP('Especializaciones NETZUN'!$D296,'B.D. (Ocultar)'!$B$4:$M$554,11,FALSE)</f>
        <v>2022</v>
      </c>
      <c r="H296" s="194" t="str">
        <f>VLOOKUP('Especializaciones NETZUN'!$D296,'B.D. (Ocultar)'!$B$4:$M$554,9,FALSE)</f>
        <v>1h 34 min</v>
      </c>
      <c r="I296" s="195">
        <v>6.5277777777777782E-2</v>
      </c>
      <c r="J296" s="194" t="str">
        <f>VLOOKUP('Especializaciones NETZUN'!$D296,'B.D. (Ocultar)'!$B$4:$M$554,12,FALSE)</f>
        <v>Intermedio</v>
      </c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</row>
    <row r="297" spans="1:23" ht="15.75" customHeight="1">
      <c r="A297" s="244"/>
      <c r="B297" s="248"/>
      <c r="C297" s="194">
        <v>4</v>
      </c>
      <c r="D297" s="125" t="s">
        <v>1383</v>
      </c>
      <c r="E297" s="194" t="str">
        <f>VLOOKUP('Especializaciones NETZUN'!$D297,'B.D. (Ocultar)'!$B$4:$M$888,4,FALSE)</f>
        <v>Jorge Villavicencio</v>
      </c>
      <c r="F297" s="194" t="str">
        <f>VLOOKUP('Especializaciones NETZUN'!$D297,'B.D. (Ocultar)'!$B$4:$M$888,6,FALSE)</f>
        <v>Tecnologia y Digital</v>
      </c>
      <c r="G297" s="194">
        <f>VLOOKUP('Especializaciones NETZUN'!$D297,'B.D. (Ocultar)'!$B$4:$M$888,11,FALSE)</f>
        <v>2022</v>
      </c>
      <c r="H297" s="194" t="str">
        <f>VLOOKUP('Especializaciones NETZUN'!$D297,'B.D. (Ocultar)'!$B$4:$M$888,9,FALSE)</f>
        <v>1h 40min</v>
      </c>
      <c r="I297" s="195">
        <v>6.9444444444444448E-2</v>
      </c>
      <c r="J297" s="194" t="str">
        <f>VLOOKUP('Especializaciones NETZUN'!$D297,'B.D. (Ocultar)'!$B$4:$M$888,12,FALSE)</f>
        <v>Avanzado</v>
      </c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</row>
    <row r="298" spans="1:23" ht="15.75" customHeight="1">
      <c r="A298" s="244"/>
      <c r="B298" s="248"/>
      <c r="C298" s="194">
        <v>5</v>
      </c>
      <c r="D298" s="125" t="s">
        <v>1771</v>
      </c>
      <c r="E298" s="194" t="str">
        <f>VLOOKUP('Especializaciones NETZUN'!$D298,'B.D. (Ocultar)'!$B$4:$M$554,4,FALSE)</f>
        <v>Miluska Pajuelo</v>
      </c>
      <c r="F298" s="194" t="str">
        <f>VLOOKUP('Especializaciones NETZUN'!$D298,'B.D. (Ocultar)'!$B$4:$M$554,6,FALSE)</f>
        <v>Tecnologia y Digital</v>
      </c>
      <c r="G298" s="194">
        <f>VLOOKUP('Especializaciones NETZUN'!$D298,'B.D. (Ocultar)'!$B$4:$M$554,11,FALSE)</f>
        <v>2022</v>
      </c>
      <c r="H298" s="194" t="str">
        <f>VLOOKUP('Especializaciones NETZUN'!$D298,'B.D. (Ocultar)'!$B$4:$M$554,9,FALSE)</f>
        <v>1h 22 min</v>
      </c>
      <c r="I298" s="195">
        <v>5.6944444444444443E-2</v>
      </c>
      <c r="J298" s="194" t="str">
        <f>VLOOKUP('Especializaciones NETZUN'!$D298,'B.D. (Ocultar)'!$B$4:$M$554,12,FALSE)</f>
        <v>Intermedio</v>
      </c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</row>
    <row r="299" spans="1:23" ht="15.75" customHeight="1">
      <c r="A299" s="244"/>
      <c r="B299" s="248"/>
      <c r="C299" s="194">
        <v>6</v>
      </c>
      <c r="D299" s="125" t="s">
        <v>47</v>
      </c>
      <c r="E299" s="194" t="str">
        <f>VLOOKUP('Especializaciones NETZUN'!$D299,'B.D. (Ocultar)'!$B$4:$M$554,4,FALSE)</f>
        <v>Leonardo Curaca</v>
      </c>
      <c r="F299" s="194" t="str">
        <f>VLOOKUP('Especializaciones NETZUN'!$D299,'B.D. (Ocultar)'!$B$4:$M$554,6,FALSE)</f>
        <v>Tecnologia y Digital</v>
      </c>
      <c r="G299" s="194">
        <f>VLOOKUP('Especializaciones NETZUN'!$D299,'B.D. (Ocultar)'!$B$4:$M$554,11,FALSE)</f>
        <v>2022</v>
      </c>
      <c r="H299" s="194" t="str">
        <f>VLOOKUP('Especializaciones NETZUN'!$D299,'B.D. (Ocultar)'!$B$4:$M$554,9,FALSE)</f>
        <v>46min</v>
      </c>
      <c r="I299" s="195">
        <v>3.1944444444444442E-2</v>
      </c>
      <c r="J299" s="194" t="str">
        <f>VLOOKUP('Especializaciones NETZUN'!$D299,'B.D. (Ocultar)'!$B$4:$M$554,12,FALSE)</f>
        <v>Intermedio</v>
      </c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</row>
    <row r="300" spans="1:23" ht="15.75" customHeight="1">
      <c r="A300" s="244"/>
      <c r="B300" s="248"/>
      <c r="C300" s="194">
        <v>7</v>
      </c>
      <c r="D300" s="125" t="s">
        <v>44</v>
      </c>
      <c r="E300" s="194" t="str">
        <f>VLOOKUP('Especializaciones NETZUN'!$D300,'B.D. (Ocultar)'!$B$4:$M$554,4,FALSE)</f>
        <v>Leonardo Curaca</v>
      </c>
      <c r="F300" s="194" t="str">
        <f>VLOOKUP('Especializaciones NETZUN'!$D300,'B.D. (Ocultar)'!$B$4:$M$554,6,FALSE)</f>
        <v>Tecnologia y Digital</v>
      </c>
      <c r="G300" s="194">
        <f>VLOOKUP('Especializaciones NETZUN'!$D300,'B.D. (Ocultar)'!$B$4:$M$554,11,FALSE)</f>
        <v>2022</v>
      </c>
      <c r="H300" s="194" t="str">
        <f>VLOOKUP('Especializaciones NETZUN'!$D300,'B.D. (Ocultar)'!$B$4:$M$554,9,FALSE)</f>
        <v>1h 11min</v>
      </c>
      <c r="I300" s="195">
        <v>4.9305555555555554E-2</v>
      </c>
      <c r="J300" s="194" t="str">
        <f>VLOOKUP('Especializaciones NETZUN'!$D300,'B.D. (Ocultar)'!$B$4:$M$554,12,FALSE)</f>
        <v>Intermedio</v>
      </c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</row>
    <row r="301" spans="1:23" ht="15.75" customHeight="1">
      <c r="A301" s="244"/>
      <c r="B301" s="248"/>
      <c r="C301" s="194">
        <v>8</v>
      </c>
      <c r="D301" s="125" t="s">
        <v>25</v>
      </c>
      <c r="E301" s="194" t="str">
        <f>VLOOKUP('Especializaciones NETZUN'!$D301,'B.D. (Ocultar)'!$B$4:$M$554,4,FALSE)</f>
        <v>Carlo Alva</v>
      </c>
      <c r="F301" s="194" t="str">
        <f>VLOOKUP('Especializaciones NETZUN'!$D301,'B.D. (Ocultar)'!$B$4:$M$554,6,FALSE)</f>
        <v>Tecnologia y Digital</v>
      </c>
      <c r="G301" s="194">
        <f>VLOOKUP('Especializaciones NETZUN'!$D301,'B.D. (Ocultar)'!$B$4:$M$554,11,FALSE)</f>
        <v>2023</v>
      </c>
      <c r="H301" s="194" t="str">
        <f>VLOOKUP('Especializaciones NETZUN'!$D301,'B.D. (Ocultar)'!$B$4:$M$554,9,FALSE)</f>
        <v>56min</v>
      </c>
      <c r="I301" s="196">
        <v>3.888888888888889E-2</v>
      </c>
      <c r="J301" s="194" t="str">
        <f>VLOOKUP('Especializaciones NETZUN'!$D301,'B.D. (Ocultar)'!$B$4:$M$554,12,FALSE)</f>
        <v>Avanzado</v>
      </c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</row>
    <row r="302" spans="1:23" ht="15.75" customHeight="1">
      <c r="A302" s="245"/>
      <c r="B302" s="249"/>
      <c r="C302" s="197">
        <v>9</v>
      </c>
      <c r="D302" s="128" t="s">
        <v>1772</v>
      </c>
      <c r="E302" s="197" t="str">
        <f>VLOOKUP('Especializaciones NETZUN'!$D302,'B.D. (Ocultar)'!$B$4:$M$554,4,FALSE)</f>
        <v>Carlo Alva</v>
      </c>
      <c r="F302" s="197" t="str">
        <f>VLOOKUP('Especializaciones NETZUN'!$D302,'B.D. (Ocultar)'!$B$4:$M$554,6,FALSE)</f>
        <v>Tecnologia y Digital</v>
      </c>
      <c r="G302" s="197">
        <f>VLOOKUP('Especializaciones NETZUN'!$D302,'B.D. (Ocultar)'!$B$4:$M$554,11,FALSE)</f>
        <v>2023</v>
      </c>
      <c r="H302" s="197" t="str">
        <f>VLOOKUP('Especializaciones NETZUN'!$D302,'B.D. (Ocultar)'!$B$4:$M$554,9,FALSE)</f>
        <v>57min</v>
      </c>
      <c r="I302" s="198">
        <v>3.9583333333333331E-2</v>
      </c>
      <c r="J302" s="197" t="str">
        <f>VLOOKUP('Especializaciones NETZUN'!$D302,'B.D. (Ocultar)'!$B$4:$M$554,12,FALSE)</f>
        <v>Avanzado</v>
      </c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</row>
    <row r="303" spans="1:23" ht="15.75" customHeight="1">
      <c r="A303" s="246">
        <v>43</v>
      </c>
      <c r="B303" s="247" t="s">
        <v>1773</v>
      </c>
      <c r="C303" s="192">
        <v>1</v>
      </c>
      <c r="D303" s="122" t="s">
        <v>39</v>
      </c>
      <c r="E303" s="199" t="str">
        <f>VLOOKUP('Especializaciones NETZUN'!$D303,'B.D. (Ocultar)'!$B$4:$M$888,4,FALSE)</f>
        <v>Giancarlos Araya</v>
      </c>
      <c r="F303" s="199" t="str">
        <f>VLOOKUP('Especializaciones NETZUN'!$D303,'B.D. (Ocultar)'!$B$4:$M$888,6,FALSE)</f>
        <v>Tecnologia y Digital</v>
      </c>
      <c r="G303" s="199">
        <f>VLOOKUP('Especializaciones NETZUN'!$D303,'B.D. (Ocultar)'!$B$4:$M$888,11,FALSE)</f>
        <v>2023</v>
      </c>
      <c r="H303" s="199" t="str">
        <f>VLOOKUP('Especializaciones NETZUN'!$D303,'B.D. (Ocultar)'!$B$4:$M$888,9,FALSE)</f>
        <v>4h 54min</v>
      </c>
      <c r="I303" s="176">
        <v>0.20416666666666666</v>
      </c>
      <c r="J303" s="199" t="str">
        <f>VLOOKUP('Especializaciones NETZUN'!$D303,'B.D. (Ocultar)'!$B$4:$M$888,12,FALSE)</f>
        <v>Básico - Intermedio</v>
      </c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</row>
    <row r="304" spans="1:23" ht="15.75" customHeight="1">
      <c r="A304" s="244"/>
      <c r="B304" s="248"/>
      <c r="C304" s="194">
        <v>2</v>
      </c>
      <c r="D304" s="200" t="s">
        <v>1378</v>
      </c>
      <c r="E304" s="201" t="str">
        <f>VLOOKUP('Especializaciones NETZUN'!$D304,'B.D. (Ocultar)'!$B$4:$M$888,4,FALSE)</f>
        <v>Giancarlos Araya</v>
      </c>
      <c r="F304" s="201" t="str">
        <f>VLOOKUP('Especializaciones NETZUN'!$D304,'B.D. (Ocultar)'!$B$4:$M$888,6,FALSE)</f>
        <v>Tecnologia y Digital</v>
      </c>
      <c r="G304" s="201">
        <f>VLOOKUP('Especializaciones NETZUN'!$D304,'B.D. (Ocultar)'!$B$4:$M$888,11,FALSE)</f>
        <v>2023</v>
      </c>
      <c r="H304" s="201" t="str">
        <f>VLOOKUP('Especializaciones NETZUN'!$D304,'B.D. (Ocultar)'!$B$4:$M$888,9,FALSE)</f>
        <v>4h 8min</v>
      </c>
      <c r="I304" s="202">
        <v>0.17222222222222222</v>
      </c>
      <c r="J304" s="201" t="str">
        <f>VLOOKUP('Especializaciones NETZUN'!$D304,'B.D. (Ocultar)'!$B$4:$M$888,12,FALSE)</f>
        <v>Básico - Intermedio</v>
      </c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</row>
    <row r="305" spans="1:23" ht="15.75" customHeight="1">
      <c r="A305" s="244"/>
      <c r="B305" s="248"/>
      <c r="C305" s="194">
        <v>3</v>
      </c>
      <c r="D305" s="200" t="s">
        <v>1376</v>
      </c>
      <c r="E305" s="201" t="str">
        <f>VLOOKUP('Especializaciones NETZUN'!$D305,'B.D. (Ocultar)'!$B$4:$M$888,4,FALSE)</f>
        <v>Josué Valdez</v>
      </c>
      <c r="F305" s="201" t="str">
        <f>VLOOKUP('Especializaciones NETZUN'!$D305,'B.D. (Ocultar)'!$B$4:$M$888,6,FALSE)</f>
        <v>Tecnologia y Digital</v>
      </c>
      <c r="G305" s="201">
        <f>VLOOKUP('Especializaciones NETZUN'!$D305,'B.D. (Ocultar)'!$B$4:$M$888,11,FALSE)</f>
        <v>2023</v>
      </c>
      <c r="H305" s="201" t="str">
        <f>VLOOKUP('Especializaciones NETZUN'!$D305,'B.D. (Ocultar)'!$B$4:$M$888,9,FALSE)</f>
        <v>3h 12min</v>
      </c>
      <c r="I305" s="202">
        <v>0.13333333333333333</v>
      </c>
      <c r="J305" s="201" t="str">
        <f>VLOOKUP('Especializaciones NETZUN'!$D305,'B.D. (Ocultar)'!$B$4:$M$888,12,FALSE)</f>
        <v>Avanzado</v>
      </c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</row>
    <row r="306" spans="1:23" ht="15.75" customHeight="1">
      <c r="A306" s="245"/>
      <c r="B306" s="249"/>
      <c r="C306" s="194">
        <v>4</v>
      </c>
      <c r="D306" s="200" t="s">
        <v>1373</v>
      </c>
      <c r="E306" s="201" t="str">
        <f>VLOOKUP('Especializaciones NETZUN'!$D306,'B.D. (Ocultar)'!$B$4:$M$888,4,FALSE)</f>
        <v>Josué Valdez</v>
      </c>
      <c r="F306" s="201" t="str">
        <f>VLOOKUP('Especializaciones NETZUN'!$D306,'B.D. (Ocultar)'!$B$4:$M$888,6,FALSE)</f>
        <v>Tecnologia y Digital</v>
      </c>
      <c r="G306" s="201">
        <f>VLOOKUP('Especializaciones NETZUN'!$D306,'B.D. (Ocultar)'!$B$4:$M$888,11,FALSE)</f>
        <v>2023</v>
      </c>
      <c r="H306" s="201" t="str">
        <f>VLOOKUP('Especializaciones NETZUN'!$D306,'B.D. (Ocultar)'!$B$4:$M$888,9,FALSE)</f>
        <v>5h 26min</v>
      </c>
      <c r="I306" s="202">
        <v>0.22638888888888889</v>
      </c>
      <c r="J306" s="201" t="str">
        <f>VLOOKUP('Especializaciones NETZUN'!$D306,'B.D. (Ocultar)'!$B$4:$M$888,12,FALSE)</f>
        <v>Avanzado</v>
      </c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</row>
    <row r="307" spans="1:23" ht="15.75" customHeight="1">
      <c r="A307" s="246">
        <v>44</v>
      </c>
      <c r="B307" s="247" t="s">
        <v>1774</v>
      </c>
      <c r="C307" s="192">
        <v>1</v>
      </c>
      <c r="D307" s="122" t="s">
        <v>1395</v>
      </c>
      <c r="E307" s="192" t="str">
        <f>VLOOKUP('Especializaciones NETZUN'!$D307,'B.D. (Ocultar)'!$B$4:$M$888,4,FALSE)</f>
        <v>Gerardo Valencia</v>
      </c>
      <c r="F307" s="192" t="str">
        <f>VLOOKUP('Especializaciones NETZUN'!$D307,'B.D. (Ocultar)'!$B$4:$M$888,6,FALSE)</f>
        <v>Datos, Tecnología y Digital</v>
      </c>
      <c r="G307" s="192">
        <f>VLOOKUP('Especializaciones NETZUN'!$D307,'B.D. (Ocultar)'!$B$4:$M$888,11,FALSE)</f>
        <v>2023</v>
      </c>
      <c r="H307" s="192" t="str">
        <f>VLOOKUP('Especializaciones NETZUN'!$D307,'B.D. (Ocultar)'!$B$4:$M$888,9,FALSE)</f>
        <v>6h 19min</v>
      </c>
      <c r="I307" s="176">
        <v>0.26319444444444445</v>
      </c>
      <c r="J307" s="192" t="str">
        <f>VLOOKUP('Especializaciones NETZUN'!$D307,'B.D. (Ocultar)'!$B$4:$M$888,12,FALSE)</f>
        <v>Básico</v>
      </c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</row>
    <row r="308" spans="1:23" ht="15.75" customHeight="1">
      <c r="A308" s="244"/>
      <c r="B308" s="248"/>
      <c r="C308" s="194">
        <v>2</v>
      </c>
      <c r="D308" s="125" t="s">
        <v>1775</v>
      </c>
      <c r="E308" s="194" t="str">
        <f>VLOOKUP('Especializaciones NETZUN'!$D308,'B.D. (Ocultar)'!$B$4:$M$888,4,FALSE)</f>
        <v>Gerardo Valencia</v>
      </c>
      <c r="F308" s="194" t="str">
        <f>VLOOKUP('Especializaciones NETZUN'!$D308,'B.D. (Ocultar)'!$B$4:$M$888,6,FALSE)</f>
        <v>Tecnologia y Digital</v>
      </c>
      <c r="G308" s="194">
        <f>VLOOKUP('Especializaciones NETZUN'!$D308,'B.D. (Ocultar)'!$B$4:$M$888,11,FALSE)</f>
        <v>2022</v>
      </c>
      <c r="H308" s="201" t="str">
        <f>VLOOKUP('Especializaciones NETZUN'!$D308,'B.D. (Ocultar)'!$B$4:$M$888,9,FALSE)</f>
        <v>3h 46min</v>
      </c>
      <c r="I308" s="195">
        <v>0.15694444444444444</v>
      </c>
      <c r="J308" s="194" t="str">
        <f>VLOOKUP('Especializaciones NETZUN'!$D308,'B.D. (Ocultar)'!$B$4:$M$888,12,FALSE)</f>
        <v>Intermedio</v>
      </c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</row>
    <row r="309" spans="1:23" ht="15.75" customHeight="1">
      <c r="A309" s="244"/>
      <c r="B309" s="248"/>
      <c r="C309" s="194">
        <v>3</v>
      </c>
      <c r="D309" s="125" t="s">
        <v>1371</v>
      </c>
      <c r="E309" s="194" t="str">
        <f>VLOOKUP('Especializaciones NETZUN'!$D309,'B.D. (Ocultar)'!$B$4:$M$888,4,FALSE)</f>
        <v>Gerardo Valencia</v>
      </c>
      <c r="F309" s="194" t="str">
        <f>VLOOKUP('Especializaciones NETZUN'!$D309,'B.D. (Ocultar)'!$B$4:$M$888,6,FALSE)</f>
        <v>Tecnologia y Digital</v>
      </c>
      <c r="G309" s="194">
        <f>VLOOKUP('Especializaciones NETZUN'!$D309,'B.D. (Ocultar)'!$B$4:$M$888,11,FALSE)</f>
        <v>2023</v>
      </c>
      <c r="H309" s="201" t="str">
        <f>VLOOKUP('Especializaciones NETZUN'!$D309,'B.D. (Ocultar)'!$B$4:$M$888,9,FALSE)</f>
        <v>4h 3min</v>
      </c>
      <c r="I309" s="195">
        <v>0.16875000000000001</v>
      </c>
      <c r="J309" s="194" t="str">
        <f>VLOOKUP('Especializaciones NETZUN'!$D309,'B.D. (Ocultar)'!$B$4:$M$888,12,FALSE)</f>
        <v>Avanzado</v>
      </c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</row>
    <row r="310" spans="1:23" ht="15.75" customHeight="1">
      <c r="A310" s="245"/>
      <c r="B310" s="249"/>
      <c r="C310" s="194">
        <v>4</v>
      </c>
      <c r="D310" s="125" t="s">
        <v>1355</v>
      </c>
      <c r="E310" s="194" t="str">
        <f>VLOOKUP('Especializaciones NETZUN'!$D310,'B.D. (Ocultar)'!$B$4:$M$888,4,FALSE)</f>
        <v>Gerardo Valencia</v>
      </c>
      <c r="F310" s="194" t="str">
        <f>VLOOKUP('Especializaciones NETZUN'!$D310,'B.D. (Ocultar)'!$B$4:$M$888,6,FALSE)</f>
        <v>Tecnologia y Digital</v>
      </c>
      <c r="G310" s="194">
        <f>VLOOKUP('Especializaciones NETZUN'!$D310,'B.D. (Ocultar)'!$B$4:$M$888,11,FALSE)</f>
        <v>2023</v>
      </c>
      <c r="H310" s="194" t="str">
        <f>VLOOKUP('Especializaciones NETZUN'!$D310,'B.D. (Ocultar)'!$B$4:$M$888,9,FALSE)</f>
        <v>3 h 57 min</v>
      </c>
      <c r="I310" s="195">
        <v>0.16458333333333333</v>
      </c>
      <c r="J310" s="194" t="str">
        <f>VLOOKUP('Especializaciones NETZUN'!$D310,'B.D. (Ocultar)'!$B$4:$M$888,12,FALSE)</f>
        <v>Avanzado</v>
      </c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</row>
    <row r="311" spans="1:23" ht="15.75" customHeight="1">
      <c r="A311" s="246">
        <v>45</v>
      </c>
      <c r="B311" s="247" t="s">
        <v>1776</v>
      </c>
      <c r="C311" s="192">
        <v>1</v>
      </c>
      <c r="D311" s="122" t="s">
        <v>1053</v>
      </c>
      <c r="E311" s="192" t="str">
        <f>VLOOKUP('Especializaciones NETZUN'!$D311,'B.D. (Ocultar)'!$B$4:$M$554,4,FALSE)</f>
        <v>Germán Eguiguren</v>
      </c>
      <c r="F311" s="192" t="str">
        <f>VLOOKUP('Especializaciones NETZUN'!$D311,'B.D. (Ocultar)'!$B$4:$M$554,6,FALSE)</f>
        <v>Negocios</v>
      </c>
      <c r="G311" s="192">
        <f>VLOOKUP('Especializaciones NETZUN'!$D311,'B.D. (Ocultar)'!$B$4:$M$554,11,FALSE)</f>
        <v>2020</v>
      </c>
      <c r="H311" s="192" t="str">
        <f>VLOOKUP('Especializaciones NETZUN'!$D311,'B.D. (Ocultar)'!$B$4:$M$554,9,FALSE)</f>
        <v>1h 59m</v>
      </c>
      <c r="I311" s="193">
        <v>8.2638888888888887E-2</v>
      </c>
      <c r="J311" s="192" t="str">
        <f>VLOOKUP('Especializaciones NETZUN'!$D311,'B.D. (Ocultar)'!$B$4:$M$554,12,FALSE)</f>
        <v>Básico</v>
      </c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</row>
    <row r="312" spans="1:23" ht="15.75" customHeight="1">
      <c r="A312" s="244"/>
      <c r="B312" s="248"/>
      <c r="C312" s="194">
        <v>2</v>
      </c>
      <c r="D312" s="125" t="s">
        <v>933</v>
      </c>
      <c r="E312" s="194" t="str">
        <f>VLOOKUP('Especializaciones NETZUN'!$D312,'B.D. (Ocultar)'!$B$4:$M$554,4,FALSE)</f>
        <v>Juan Carlo Muñoz</v>
      </c>
      <c r="F312" s="194" t="str">
        <f>VLOOKUP('Especializaciones NETZUN'!$D312,'B.D. (Ocultar)'!$B$4:$M$554,6,FALSE)</f>
        <v>Negocios</v>
      </c>
      <c r="G312" s="194">
        <f>VLOOKUP('Especializaciones NETZUN'!$D312,'B.D. (Ocultar)'!$B$4:$M$554,11,FALSE)</f>
        <v>2021</v>
      </c>
      <c r="H312" s="194" t="str">
        <f>VLOOKUP('Especializaciones NETZUN'!$D312,'B.D. (Ocultar)'!$B$4:$M$554,9,FALSE)</f>
        <v>1h 16 m</v>
      </c>
      <c r="I312" s="195">
        <v>5.2777777777777778E-2</v>
      </c>
      <c r="J312" s="194" t="str">
        <f>VLOOKUP('Especializaciones NETZUN'!$D312,'B.D. (Ocultar)'!$B$4:$M$554,12,FALSE)</f>
        <v>Intermedio</v>
      </c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</row>
    <row r="313" spans="1:23" ht="15.75" customHeight="1">
      <c r="A313" s="244"/>
      <c r="B313" s="248"/>
      <c r="C313" s="194">
        <v>3</v>
      </c>
      <c r="D313" s="125" t="s">
        <v>241</v>
      </c>
      <c r="E313" s="194" t="str">
        <f>VLOOKUP('Especializaciones NETZUN'!$D313,'B.D. (Ocultar)'!$B$4:$M$554,4,FALSE)</f>
        <v>Juan Carlo Muñoz</v>
      </c>
      <c r="F313" s="194" t="str">
        <f>VLOOKUP('Especializaciones NETZUN'!$D313,'B.D. (Ocultar)'!$B$4:$M$554,6,FALSE)</f>
        <v>Negocios</v>
      </c>
      <c r="G313" s="194">
        <f>VLOOKUP('Especializaciones NETZUN'!$D313,'B.D. (Ocultar)'!$B$4:$M$554,11,FALSE)</f>
        <v>2022</v>
      </c>
      <c r="H313" s="194" t="str">
        <f>VLOOKUP('Especializaciones NETZUN'!$D313,'B.D. (Ocultar)'!$B$4:$M$554,9,FALSE)</f>
        <v>1 hr 45 min</v>
      </c>
      <c r="I313" s="195">
        <v>7.2916666666666671E-2</v>
      </c>
      <c r="J313" s="194" t="str">
        <f>VLOOKUP('Especializaciones NETZUN'!$D313,'B.D. (Ocultar)'!$B$4:$M$554,12,FALSE)</f>
        <v>Básico - Intermedio</v>
      </c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</row>
    <row r="314" spans="1:23" ht="15.75" customHeight="1">
      <c r="A314" s="244"/>
      <c r="B314" s="248"/>
      <c r="C314" s="194">
        <v>4</v>
      </c>
      <c r="D314" s="125" t="s">
        <v>1777</v>
      </c>
      <c r="E314" s="194" t="str">
        <f>VLOOKUP('Especializaciones NETZUN'!$D314,'B.D. (Ocultar)'!$B$4:$M$888,4,FALSE)</f>
        <v>Aldo Girao Kosaka</v>
      </c>
      <c r="F314" s="194" t="str">
        <f>VLOOKUP('Especializaciones NETZUN'!$D314,'B.D. (Ocultar)'!$B$4:$M$888,6,FALSE)</f>
        <v>Negocios</v>
      </c>
      <c r="G314" s="194">
        <f>VLOOKUP('Especializaciones NETZUN'!$D314,'B.D. (Ocultar)'!$B$4:$M$888,11,FALSE)</f>
        <v>2021</v>
      </c>
      <c r="H314" s="194" t="str">
        <f>VLOOKUP('Especializaciones NETZUN'!$D314,'B.D. (Ocultar)'!$B$4:$M$888,9,FALSE)</f>
        <v>1hr 20mins</v>
      </c>
      <c r="I314" s="195">
        <v>5.5555555555555552E-2</v>
      </c>
      <c r="J314" s="194" t="str">
        <f>VLOOKUP('Especializaciones NETZUN'!$D314,'B.D. (Ocultar)'!$B$4:$M$888,12,FALSE)</f>
        <v>Básico - Intermedio</v>
      </c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</row>
    <row r="315" spans="1:23" ht="15.75" customHeight="1">
      <c r="A315" s="245"/>
      <c r="B315" s="249"/>
      <c r="C315" s="194">
        <v>5</v>
      </c>
      <c r="D315" s="125" t="s">
        <v>1778</v>
      </c>
      <c r="E315" s="194" t="str">
        <f>VLOOKUP('Especializaciones NETZUN'!$D315,'B.D. (Ocultar)'!$B$4:$M$554,4,FALSE)</f>
        <v>Cristy Capurro</v>
      </c>
      <c r="F315" s="194" t="str">
        <f>VLOOKUP('Especializaciones NETZUN'!$D315,'B.D. (Ocultar)'!$B$4:$M$554,6,FALSE)</f>
        <v>Negocios</v>
      </c>
      <c r="G315" s="194">
        <f>VLOOKUP('Especializaciones NETZUN'!$D315,'B.D. (Ocultar)'!$B$4:$M$554,11,FALSE)</f>
        <v>2022</v>
      </c>
      <c r="H315" s="194" t="str">
        <f>VLOOKUP('Especializaciones NETZUN'!$D315,'B.D. (Ocultar)'!$B$4:$M$554,9,FALSE)</f>
        <v>1hr 12 min</v>
      </c>
      <c r="I315" s="195">
        <v>0.05</v>
      </c>
      <c r="J315" s="194" t="str">
        <f>VLOOKUP('Especializaciones NETZUN'!$D315,'B.D. (Ocultar)'!$B$4:$M$554,12,FALSE)</f>
        <v>Intermedio</v>
      </c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</row>
    <row r="316" spans="1:23" ht="15.75" customHeight="1">
      <c r="A316" s="246">
        <v>46</v>
      </c>
      <c r="B316" s="247" t="s">
        <v>1779</v>
      </c>
      <c r="C316" s="192">
        <v>1</v>
      </c>
      <c r="D316" s="122" t="s">
        <v>36</v>
      </c>
      <c r="E316" s="192" t="str">
        <f>VLOOKUP('Especializaciones NETZUN'!$D316,'B.D. (Ocultar)'!$B$4:$M$554,4,FALSE)</f>
        <v>Enrique Pinedo</v>
      </c>
      <c r="F316" s="192" t="str">
        <f>VLOOKUP('Especializaciones NETZUN'!$D316,'B.D. (Ocultar)'!$B$4:$M$554,6,FALSE)</f>
        <v>Tecnologia y Digital</v>
      </c>
      <c r="G316" s="192">
        <f>VLOOKUP('Especializaciones NETZUN'!$D316,'B.D. (Ocultar)'!$B$4:$M$554,11,FALSE)</f>
        <v>2023</v>
      </c>
      <c r="H316" s="192" t="str">
        <f>VLOOKUP('Especializaciones NETZUN'!$D316,'B.D. (Ocultar)'!$B$4:$M$554,9,FALSE)</f>
        <v>59min</v>
      </c>
      <c r="I316" s="193">
        <v>4.0972222222222222E-2</v>
      </c>
      <c r="J316" s="192" t="str">
        <f>VLOOKUP('Especializaciones NETZUN'!$D316,'B.D. (Ocultar)'!$B$4:$M$554,12,FALSE)</f>
        <v>Intermedio</v>
      </c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</row>
    <row r="317" spans="1:23" ht="15.75" customHeight="1">
      <c r="A317" s="244"/>
      <c r="B317" s="248"/>
      <c r="C317" s="194">
        <v>2</v>
      </c>
      <c r="D317" s="125" t="s">
        <v>1365</v>
      </c>
      <c r="E317" s="194" t="str">
        <f>VLOOKUP('Especializaciones NETZUN'!$D317,'B.D. (Ocultar)'!$B$4:$M$888,4,FALSE)</f>
        <v>Enrique Pinedo</v>
      </c>
      <c r="F317" s="194" t="str">
        <f>VLOOKUP('Especializaciones NETZUN'!$D317,'B.D. (Ocultar)'!$B$4:$M$888,6,FALSE)</f>
        <v>Tecnologia y Digital</v>
      </c>
      <c r="G317" s="194">
        <f>VLOOKUP('Especializaciones NETZUN'!$D317,'B.D. (Ocultar)'!$B$4:$M$888,11,FALSE)</f>
        <v>2023</v>
      </c>
      <c r="H317" s="194" t="str">
        <f>VLOOKUP('Especializaciones NETZUN'!$D317,'B.D. (Ocultar)'!$B$4:$M$888,9,FALSE)</f>
        <v>1h 22min</v>
      </c>
      <c r="I317" s="195">
        <v>5.6944444444444443E-2</v>
      </c>
      <c r="J317" s="194" t="str">
        <f>VLOOKUP('Especializaciones NETZUN'!$D317,'B.D. (Ocultar)'!$B$4:$M$888,12,FALSE)</f>
        <v>Intermedio</v>
      </c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</row>
    <row r="318" spans="1:23" ht="15.75" customHeight="1">
      <c r="A318" s="245"/>
      <c r="B318" s="249"/>
      <c r="C318" s="194">
        <v>3</v>
      </c>
      <c r="D318" s="125" t="s">
        <v>1402</v>
      </c>
      <c r="E318" s="194" t="str">
        <f>VLOOKUP('Especializaciones NETZUN'!$D318,'B.D. (Ocultar)'!$B$4:$M$888,4,FALSE)</f>
        <v>Enrique Pinedo</v>
      </c>
      <c r="F318" s="194" t="str">
        <f>VLOOKUP('Especializaciones NETZUN'!$D318,'B.D. (Ocultar)'!$B$4:$M$888,6,FALSE)</f>
        <v>Datos, Tecnología y Digital</v>
      </c>
      <c r="G318" s="194">
        <f>VLOOKUP('Especializaciones NETZUN'!$D318,'B.D. (Ocultar)'!$B$4:$M$888,11,FALSE)</f>
        <v>2023</v>
      </c>
      <c r="H318" s="194" t="str">
        <f>VLOOKUP('Especializaciones NETZUN'!$D318,'B.D. (Ocultar)'!$B$4:$M$888,9,FALSE)</f>
        <v>2h 32min</v>
      </c>
      <c r="I318" s="195">
        <v>0.10555555555555556</v>
      </c>
      <c r="J318" s="194" t="str">
        <f>VLOOKUP('Especializaciones NETZUN'!$D318,'B.D. (Ocultar)'!$B$4:$M$888,12,FALSE)</f>
        <v>Avanzado</v>
      </c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</row>
    <row r="319" spans="1:23" ht="15.75" customHeight="1">
      <c r="A319" s="246">
        <v>47</v>
      </c>
      <c r="B319" s="247" t="s">
        <v>1780</v>
      </c>
      <c r="C319" s="192">
        <v>1</v>
      </c>
      <c r="D319" s="122" t="s">
        <v>441</v>
      </c>
      <c r="E319" s="192" t="str">
        <f>VLOOKUP('Especializaciones NETZUN'!$D319,'B.D. (Ocultar)'!$B$4:$M$554,4,FALSE)</f>
        <v>Martin Chavez Pooley</v>
      </c>
      <c r="F319" s="192" t="str">
        <f>VLOOKUP('Especializaciones NETZUN'!$D319,'B.D. (Ocultar)'!$B$4:$M$554,6,FALSE)</f>
        <v>Marketing</v>
      </c>
      <c r="G319" s="192">
        <f>VLOOKUP('Especializaciones NETZUN'!$D319,'B.D. (Ocultar)'!$B$4:$M$554,11,FALSE)</f>
        <v>2022</v>
      </c>
      <c r="H319" s="192" t="str">
        <f>VLOOKUP('Especializaciones NETZUN'!$D319,'B.D. (Ocultar)'!$B$4:$M$554,9,FALSE)</f>
        <v>59min</v>
      </c>
      <c r="I319" s="193">
        <v>4.0972222222222222E-2</v>
      </c>
      <c r="J319" s="192" t="str">
        <f>VLOOKUP('Especializaciones NETZUN'!$D319,'B.D. (Ocultar)'!$B$4:$M$554,12,FALSE)</f>
        <v>Intermedio</v>
      </c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</row>
    <row r="320" spans="1:23" ht="15.75" customHeight="1">
      <c r="A320" s="244"/>
      <c r="B320" s="248"/>
      <c r="C320" s="194">
        <v>2</v>
      </c>
      <c r="D320" s="125" t="s">
        <v>1133</v>
      </c>
      <c r="E320" s="194" t="str">
        <f>VLOOKUP('Especializaciones NETZUN'!$D320,'B.D. (Ocultar)'!$B$4:$M$888,4,FALSE)</f>
        <v>Luciana Olivares</v>
      </c>
      <c r="F320" s="194" t="str">
        <f>VLOOKUP('Especializaciones NETZUN'!$D320,'B.D. (Ocultar)'!$B$4:$M$554,6,FALSE)</f>
        <v>Marketing</v>
      </c>
      <c r="G320" s="194">
        <f>VLOOKUP('Especializaciones NETZUN'!$D320,'B.D. (Ocultar)'!$B$4:$M$554,11,FALSE)</f>
        <v>2020</v>
      </c>
      <c r="H320" s="194" t="str">
        <f>VLOOKUP('Especializaciones NETZUN'!$D320,'B.D. (Ocultar)'!$B$4:$M$554,9,FALSE)</f>
        <v>1h 29m</v>
      </c>
      <c r="I320" s="195">
        <v>6.1805555555555558E-2</v>
      </c>
      <c r="J320" s="194" t="str">
        <f>VLOOKUP('Especializaciones NETZUN'!$D320,'B.D. (Ocultar)'!$B$4:$M$554,12,FALSE)</f>
        <v>Intermedio</v>
      </c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</row>
    <row r="321" spans="1:23" ht="15.75" customHeight="1">
      <c r="A321" s="244"/>
      <c r="B321" s="248"/>
      <c r="C321" s="194">
        <v>3</v>
      </c>
      <c r="D321" s="125" t="s">
        <v>443</v>
      </c>
      <c r="E321" s="194" t="str">
        <f>VLOOKUP('Especializaciones NETZUN'!$D321,'B.D. (Ocultar)'!$B$4:$M$554,4,FALSE)</f>
        <v>Carlo Villamar</v>
      </c>
      <c r="F321" s="194" t="str">
        <f>VLOOKUP('Especializaciones NETZUN'!$D321,'B.D. (Ocultar)'!$B$4:$M$554,6,FALSE)</f>
        <v>Marketing</v>
      </c>
      <c r="G321" s="194">
        <f>VLOOKUP('Especializaciones NETZUN'!$D321,'B.D. (Ocultar)'!$B$4:$M$554,11,FALSE)</f>
        <v>2022</v>
      </c>
      <c r="H321" s="194" t="str">
        <f>VLOOKUP('Especializaciones NETZUN'!$D321,'B.D. (Ocultar)'!$B$4:$M$554,9,FALSE)</f>
        <v>1hr 21min</v>
      </c>
      <c r="I321" s="195">
        <v>5.6250000000000001E-2</v>
      </c>
      <c r="J321" s="194" t="str">
        <f>VLOOKUP('Especializaciones NETZUN'!$D321,'B.D. (Ocultar)'!$B$4:$M$554,12,FALSE)</f>
        <v>Intermedio</v>
      </c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</row>
    <row r="322" spans="1:23" ht="15.75" customHeight="1">
      <c r="A322" s="244"/>
      <c r="B322" s="248"/>
      <c r="C322" s="194">
        <v>4</v>
      </c>
      <c r="D322" s="125" t="s">
        <v>1781</v>
      </c>
      <c r="E322" s="194" t="str">
        <f>VLOOKUP('Especializaciones NETZUN'!$D322,'B.D. (Ocultar)'!$B$4:$M$888,4,FALSE)</f>
        <v>Mariana Ripoll</v>
      </c>
      <c r="F322" s="194" t="str">
        <f>VLOOKUP('Especializaciones NETZUN'!$D322,'B.D. (Ocultar)'!$B$4:$M$888,6,FALSE)</f>
        <v>Marketing</v>
      </c>
      <c r="G322" s="194">
        <f>VLOOKUP('Especializaciones NETZUN'!$D322,'B.D. (Ocultar)'!$B$4:$M$888,11,FALSE)</f>
        <v>2017</v>
      </c>
      <c r="H322" s="194" t="str">
        <f>VLOOKUP('Especializaciones NETZUN'!$D322,'B.D. (Ocultar)'!$B$4:$M$888,9,FALSE)</f>
        <v>1h 40m</v>
      </c>
      <c r="I322" s="195">
        <v>6.9444444444444448E-2</v>
      </c>
      <c r="J322" s="194" t="str">
        <f>VLOOKUP('Especializaciones NETZUN'!$D322,'B.D. (Ocultar)'!$B$4:$M$888,12,FALSE)</f>
        <v>Intermedio</v>
      </c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</row>
    <row r="323" spans="1:23" ht="15.75" customHeight="1">
      <c r="A323" s="244"/>
      <c r="B323" s="248"/>
      <c r="C323" s="194">
        <v>5</v>
      </c>
      <c r="D323" s="125" t="s">
        <v>412</v>
      </c>
      <c r="E323" s="194" t="str">
        <f>VLOOKUP('Especializaciones NETZUN'!$D323,'B.D. (Ocultar)'!$B$4:$M$554,4,FALSE)</f>
        <v>Sergio Rubio</v>
      </c>
      <c r="F323" s="194" t="str">
        <f>VLOOKUP('Especializaciones NETZUN'!$D323,'B.D. (Ocultar)'!$B$4:$M$554,6,FALSE)</f>
        <v>Marketing</v>
      </c>
      <c r="G323" s="194">
        <f>VLOOKUP('Especializaciones NETZUN'!$D323,'B.D. (Ocultar)'!$B$4:$M$554,11,FALSE)</f>
        <v>2022</v>
      </c>
      <c r="H323" s="194" t="str">
        <f>VLOOKUP('Especializaciones NETZUN'!$D323,'B.D. (Ocultar)'!$B$4:$M$554,9,FALSE)</f>
        <v>59min</v>
      </c>
      <c r="I323" s="195">
        <v>4.0972222222222222E-2</v>
      </c>
      <c r="J323" s="194" t="str">
        <f>VLOOKUP('Especializaciones NETZUN'!$D323,'B.D. (Ocultar)'!$B$4:$M$554,12,FALSE)</f>
        <v>Intermedio</v>
      </c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</row>
    <row r="324" spans="1:23" ht="15.75" customHeight="1">
      <c r="A324" s="245"/>
      <c r="B324" s="249"/>
      <c r="C324" s="194">
        <v>6</v>
      </c>
      <c r="D324" s="125" t="s">
        <v>1782</v>
      </c>
      <c r="E324" s="194" t="str">
        <f>VLOOKUP('Especializaciones NETZUN'!$D324,'B.D. (Ocultar)'!$B$4:$M$554,4,FALSE)</f>
        <v>Daniel Alvarez</v>
      </c>
      <c r="F324" s="194" t="str">
        <f>VLOOKUP('Especializaciones NETZUN'!$D324,'B.D. (Ocultar)'!$B$4:$M$554,6,FALSE)</f>
        <v>Marketing</v>
      </c>
      <c r="G324" s="194">
        <f>VLOOKUP('Especializaciones NETZUN'!$D324,'B.D. (Ocultar)'!$B$4:$M$554,11,FALSE)</f>
        <v>2021</v>
      </c>
      <c r="H324" s="194" t="str">
        <f>VLOOKUP('Especializaciones NETZUN'!$D324,'B.D. (Ocultar)'!$B$4:$M$554,9,FALSE)</f>
        <v>1hr 4mins</v>
      </c>
      <c r="I324" s="195">
        <v>4.4444444444444446E-2</v>
      </c>
      <c r="J324" s="194" t="str">
        <f>VLOOKUP('Especializaciones NETZUN'!$D324,'B.D. (Ocultar)'!$B$4:$M$554,12,FALSE)</f>
        <v>Intermedio</v>
      </c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</row>
    <row r="325" spans="1:23" ht="15.75" customHeight="1">
      <c r="A325" s="246">
        <v>48</v>
      </c>
      <c r="B325" s="247" t="s">
        <v>1783</v>
      </c>
      <c r="C325" s="192">
        <v>1</v>
      </c>
      <c r="D325" s="122" t="s">
        <v>545</v>
      </c>
      <c r="E325" s="199" t="str">
        <f>VLOOKUP('Especializaciones NETZUN'!$D325,'B.D. (Ocultar)'!$B$4:$M$888,4,FALSE)</f>
        <v>Paula Franco</v>
      </c>
      <c r="F325" s="199" t="str">
        <f>VLOOKUP('Especializaciones NETZUN'!$D325,'B.D. (Ocultar)'!$B$4:$M$888,6,FALSE)</f>
        <v>Recursos humanos</v>
      </c>
      <c r="G325" s="199">
        <f>VLOOKUP('Especializaciones NETZUN'!$D325,'B.D. (Ocultar)'!$B$4:$M$888,11,FALSE)</f>
        <v>2022</v>
      </c>
      <c r="H325" s="199" t="str">
        <f>VLOOKUP('Especializaciones NETZUN'!$D325,'B.D. (Ocultar)'!$B$4:$M$888,9,FALSE)</f>
        <v>1hr 40mins</v>
      </c>
      <c r="I325" s="203">
        <v>6.9444444444444448E-2</v>
      </c>
      <c r="J325" s="199" t="str">
        <f>VLOOKUP('Especializaciones NETZUN'!$D325,'B.D. (Ocultar)'!$B$4:$M$888,12,FALSE)</f>
        <v>Intermedio</v>
      </c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</row>
    <row r="326" spans="1:23" ht="15.75" customHeight="1">
      <c r="A326" s="244"/>
      <c r="B326" s="248"/>
      <c r="C326" s="194">
        <v>2</v>
      </c>
      <c r="D326" s="200" t="s">
        <v>1360</v>
      </c>
      <c r="E326" s="204" t="str">
        <f>VLOOKUP('Especializaciones NETZUN'!$D326,'B.D. (Ocultar)'!$B$4:$M$888,4,FALSE)</f>
        <v>Vanessa Delgado</v>
      </c>
      <c r="F326" s="204" t="str">
        <f>VLOOKUP('Especializaciones NETZUN'!$D326,'B.D. (Ocultar)'!$B$4:$M$888,6,FALSE)</f>
        <v>Recursos humanos</v>
      </c>
      <c r="G326" s="204">
        <f>VLOOKUP('Especializaciones NETZUN'!$D326,'B.D. (Ocultar)'!$B$4:$M$888,11,FALSE)</f>
        <v>2023</v>
      </c>
      <c r="H326" s="204" t="str">
        <f>VLOOKUP('Especializaciones NETZUN'!$D326,'B.D. (Ocultar)'!$B$4:$M$888,9,FALSE)</f>
        <v>1h 8 min</v>
      </c>
      <c r="I326" s="205">
        <v>4.7222222222222221E-2</v>
      </c>
      <c r="J326" s="204" t="str">
        <f>VLOOKUP('Especializaciones NETZUN'!$D326,'B.D. (Ocultar)'!$B$4:$M$888,12,FALSE)</f>
        <v>Intermedio</v>
      </c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</row>
    <row r="327" spans="1:23" ht="15.75" customHeight="1">
      <c r="A327" s="244"/>
      <c r="B327" s="248"/>
      <c r="C327" s="194">
        <v>3</v>
      </c>
      <c r="D327" s="200" t="s">
        <v>720</v>
      </c>
      <c r="E327" s="204" t="str">
        <f>VLOOKUP('Especializaciones NETZUN'!$D327,'B.D. (Ocultar)'!$B$4:$M$888,4,FALSE)</f>
        <v>Giovanni Beltran</v>
      </c>
      <c r="F327" s="204" t="str">
        <f>VLOOKUP('Especializaciones NETZUN'!$D327,'B.D. (Ocultar)'!$B$4:$M$888,6,FALSE)</f>
        <v>Recursos humanos</v>
      </c>
      <c r="G327" s="204">
        <f>VLOOKUP('Especializaciones NETZUN'!$D327,'B.D. (Ocultar)'!$B$4:$M$888,11,FALSE)</f>
        <v>2021</v>
      </c>
      <c r="H327" s="204" t="str">
        <f>VLOOKUP('Especializaciones NETZUN'!$D327,'B.D. (Ocultar)'!$B$4:$M$888,9,FALSE)</f>
        <v>1hr 47mins</v>
      </c>
      <c r="I327" s="205">
        <v>7.4305555555555555E-2</v>
      </c>
      <c r="J327" s="204" t="str">
        <f>VLOOKUP('Especializaciones NETZUN'!$D327,'B.D. (Ocultar)'!$B$4:$M$888,12,FALSE)</f>
        <v>Intermedio</v>
      </c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</row>
    <row r="328" spans="1:23" ht="15.75" customHeight="1">
      <c r="A328" s="244"/>
      <c r="B328" s="248"/>
      <c r="C328" s="194">
        <v>4</v>
      </c>
      <c r="D328" s="200" t="s">
        <v>699</v>
      </c>
      <c r="E328" s="204" t="str">
        <f>VLOOKUP('Especializaciones NETZUN'!$D328,'B.D. (Ocultar)'!$B$4:$M$888,4,FALSE)</f>
        <v>Karla Casas</v>
      </c>
      <c r="F328" s="204" t="str">
        <f>VLOOKUP('Especializaciones NETZUN'!$D328,'B.D. (Ocultar)'!$B$4:$M$888,6,FALSE)</f>
        <v>Recursos humanos</v>
      </c>
      <c r="G328" s="204">
        <f>VLOOKUP('Especializaciones NETZUN'!$D328,'B.D. (Ocultar)'!$B$4:$M$888,11,FALSE)</f>
        <v>2021</v>
      </c>
      <c r="H328" s="204" t="str">
        <f>VLOOKUP('Especializaciones NETZUN'!$D328,'B.D. (Ocultar)'!$B$4:$M$888,9,FALSE)</f>
        <v>1hr 18mins</v>
      </c>
      <c r="I328" s="205">
        <v>5.4166666666666669E-2</v>
      </c>
      <c r="J328" s="204" t="str">
        <f>VLOOKUP('Especializaciones NETZUN'!$D328,'B.D. (Ocultar)'!$B$4:$M$888,12,FALSE)</f>
        <v>Intermedio</v>
      </c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</row>
    <row r="329" spans="1:23" ht="15.75" customHeight="1">
      <c r="A329" s="244"/>
      <c r="B329" s="248"/>
      <c r="C329" s="194">
        <v>5</v>
      </c>
      <c r="D329" s="200" t="s">
        <v>252</v>
      </c>
      <c r="E329" s="204" t="str">
        <f>VLOOKUP('Especializaciones NETZUN'!$D329,'B.D. (Ocultar)'!$B$4:$M$888,4,FALSE)</f>
        <v>Giovanni Beltrán</v>
      </c>
      <c r="F329" s="204" t="str">
        <f>VLOOKUP('Especializaciones NETZUN'!$D329,'B.D. (Ocultar)'!$B$4:$M$888,6,FALSE)</f>
        <v>Recursos humanos</v>
      </c>
      <c r="G329" s="204">
        <f>VLOOKUP('Especializaciones NETZUN'!$D329,'B.D. (Ocultar)'!$B$4:$M$888,11,FALSE)</f>
        <v>2022</v>
      </c>
      <c r="H329" s="204" t="str">
        <f>VLOOKUP('Especializaciones NETZUN'!$D329,'B.D. (Ocultar)'!$B$4:$M$888,9,FALSE)</f>
        <v>1 hr 34 min</v>
      </c>
      <c r="I329" s="205">
        <v>6.5277777777777782E-2</v>
      </c>
      <c r="J329" s="204" t="str">
        <f>VLOOKUP('Especializaciones NETZUN'!$D329,'B.D. (Ocultar)'!$B$4:$M$888,12,FALSE)</f>
        <v>Intermedio</v>
      </c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</row>
    <row r="330" spans="1:23" ht="15.75" customHeight="1">
      <c r="A330" s="245"/>
      <c r="B330" s="249"/>
      <c r="C330" s="194">
        <v>6</v>
      </c>
      <c r="D330" s="125" t="s">
        <v>1784</v>
      </c>
      <c r="E330" s="194" t="str">
        <f>VLOOKUP('Especializaciones NETZUN'!$D330,'B.D. (Ocultar)'!$B$4:$M$888,4,FALSE)</f>
        <v>Alain Lira</v>
      </c>
      <c r="F330" s="194" t="str">
        <f>VLOOKUP('Especializaciones NETZUN'!$D330,'B.D. (Ocultar)'!$B$4:$M$888,6,FALSE)</f>
        <v>Recursos humanos</v>
      </c>
      <c r="G330" s="194">
        <f>VLOOKUP('Especializaciones NETZUN'!$D330,'B.D. (Ocultar)'!$B$4:$M$888,11,FALSE)</f>
        <v>2021</v>
      </c>
      <c r="H330" s="194" t="str">
        <f>VLOOKUP('Especializaciones NETZUN'!$D330,'B.D. (Ocultar)'!$B$4:$M$888,9,FALSE)</f>
        <v>1h 40m</v>
      </c>
      <c r="I330" s="195">
        <v>6.9444444444444448E-2</v>
      </c>
      <c r="J330" s="194" t="str">
        <f>VLOOKUP('Especializaciones NETZUN'!$D330,'B.D. (Ocultar)'!$B$4:$M$888,12,FALSE)</f>
        <v>Básico - Intermedio</v>
      </c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</row>
    <row r="331" spans="1:23" ht="15.75" customHeight="1">
      <c r="A331" s="246">
        <v>49</v>
      </c>
      <c r="B331" s="247" t="s">
        <v>1785</v>
      </c>
      <c r="C331" s="192">
        <v>1</v>
      </c>
      <c r="D331" s="122" t="s">
        <v>1786</v>
      </c>
      <c r="E331" s="192" t="str">
        <f>VLOOKUP('Especializaciones NETZUN'!$D331,'B.D. (Ocultar)'!$B$4:$M$554,4,FALSE)</f>
        <v>Daniel Bengoa</v>
      </c>
      <c r="F331" s="192" t="str">
        <f>VLOOKUP('Especializaciones NETZUN'!$D331,'B.D. (Ocultar)'!$B$4:$M$554,6,FALSE)</f>
        <v>Fotografía</v>
      </c>
      <c r="G331" s="192">
        <f>VLOOKUP('Especializaciones NETZUN'!$D331,'B.D. (Ocultar)'!$B$4:$M$554,11,FALSE)</f>
        <v>2019</v>
      </c>
      <c r="H331" s="192" t="str">
        <f>VLOOKUP('Especializaciones NETZUN'!$D331,'B.D. (Ocultar)'!$B$4:$M$554,9,FALSE)</f>
        <v>1h</v>
      </c>
      <c r="I331" s="193">
        <v>4.1666666666666664E-2</v>
      </c>
      <c r="J331" s="192" t="str">
        <f>VLOOKUP('Especializaciones NETZUN'!$D331,'B.D. (Ocultar)'!$B$4:$M$554,12,FALSE)</f>
        <v>Intermedio</v>
      </c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</row>
    <row r="332" spans="1:23" ht="15.75" customHeight="1">
      <c r="A332" s="244"/>
      <c r="B332" s="248"/>
      <c r="C332" s="194">
        <v>2</v>
      </c>
      <c r="D332" s="125" t="s">
        <v>1404</v>
      </c>
      <c r="E332" s="194" t="str">
        <f>VLOOKUP('Especializaciones NETZUN'!$D332,'B.D. (Ocultar)'!$B$4:$M$888,4,FALSE)</f>
        <v>Juan-Miguel Maldonado</v>
      </c>
      <c r="F332" s="194" t="str">
        <f>VLOOKUP('Especializaciones NETZUN'!$D332,'B.D. (Ocultar)'!$B$4:$M$888,6,FALSE)</f>
        <v>Producción y video</v>
      </c>
      <c r="G332" s="194">
        <f>VLOOKUP('Especializaciones NETZUN'!$D332,'B.D. (Ocultar)'!$B$4:$M$888,11,FALSE)</f>
        <v>2023</v>
      </c>
      <c r="H332" s="194" t="str">
        <f>VLOOKUP('Especializaciones NETZUN'!$D332,'B.D. (Ocultar)'!$B$4:$M$888,9,FALSE)</f>
        <v>2h 8min</v>
      </c>
      <c r="I332" s="195">
        <v>8.8888888888888892E-2</v>
      </c>
      <c r="J332" s="194" t="str">
        <f>VLOOKUP('Especializaciones NETZUN'!$D332,'B.D. (Ocultar)'!$B$4:$M$888,12,FALSE)</f>
        <v>Básico</v>
      </c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</row>
    <row r="333" spans="1:23" ht="15.75" customHeight="1">
      <c r="A333" s="244"/>
      <c r="B333" s="248"/>
      <c r="C333" s="194">
        <v>3</v>
      </c>
      <c r="D333" s="125" t="s">
        <v>664</v>
      </c>
      <c r="E333" s="194" t="str">
        <f>VLOOKUP('Especializaciones NETZUN'!$D333,'B.D. (Ocultar)'!$B$4:$M$888,4,FALSE)</f>
        <v>Tom Griggs</v>
      </c>
      <c r="F333" s="194" t="str">
        <f>VLOOKUP('Especializaciones NETZUN'!$D333,'B.D. (Ocultar)'!$B$4:$M$888,6,FALSE)</f>
        <v>Fotografía</v>
      </c>
      <c r="G333" s="194">
        <f>VLOOKUP('Especializaciones NETZUN'!$D333,'B.D. (Ocultar)'!$B$4:$M$888,11,FALSE)</f>
        <v>2021</v>
      </c>
      <c r="H333" s="194" t="str">
        <f>VLOOKUP('Especializaciones NETZUN'!$D333,'B.D. (Ocultar)'!$B$4:$M$888,9,FALSE)</f>
        <v>1hr 42mins</v>
      </c>
      <c r="I333" s="195">
        <v>7.0833333333333331E-2</v>
      </c>
      <c r="J333" s="194" t="str">
        <f>VLOOKUP('Especializaciones NETZUN'!$D333,'B.D. (Ocultar)'!$B$4:$M$888,12,FALSE)</f>
        <v>Intermedio</v>
      </c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</row>
    <row r="334" spans="1:23" ht="15.75" customHeight="1">
      <c r="A334" s="244"/>
      <c r="B334" s="248"/>
      <c r="C334" s="194">
        <v>4</v>
      </c>
      <c r="D334" s="125" t="s">
        <v>439</v>
      </c>
      <c r="E334" s="194" t="str">
        <f>VLOOKUP('Especializaciones NETZUN'!$D334,'B.D. (Ocultar)'!$B$4:$M$888,4,FALSE)</f>
        <v>Jaime Arrau</v>
      </c>
      <c r="F334" s="194" t="str">
        <f>VLOOKUP('Especializaciones NETZUN'!$D334,'B.D. (Ocultar)'!$B$4:$M$888,6,FALSE)</f>
        <v>Fotografía</v>
      </c>
      <c r="G334" s="194">
        <f>VLOOKUP('Especializaciones NETZUN'!$D334,'B.D. (Ocultar)'!$B$4:$M$888,11,FALSE)</f>
        <v>2022</v>
      </c>
      <c r="H334" s="194" t="str">
        <f>VLOOKUP('Especializaciones NETZUN'!$D334,'B.D. (Ocultar)'!$B$4:$M$888,9,FALSE)</f>
        <v>1hr 15min</v>
      </c>
      <c r="I334" s="195">
        <v>5.2083333333333336E-2</v>
      </c>
      <c r="J334" s="194" t="str">
        <f>VLOOKUP('Especializaciones NETZUN'!$D334,'B.D. (Ocultar)'!$B$4:$M$888,12,FALSE)</f>
        <v>Básico</v>
      </c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</row>
    <row r="335" spans="1:23" ht="15.75" customHeight="1">
      <c r="A335" s="244"/>
      <c r="B335" s="248"/>
      <c r="C335" s="194">
        <v>5</v>
      </c>
      <c r="D335" s="125" t="s">
        <v>1067</v>
      </c>
      <c r="E335" s="194" t="str">
        <f>VLOOKUP('Especializaciones NETZUN'!$D335,'B.D. (Ocultar)'!$B$4:$M$888,4,FALSE)</f>
        <v>Edinson Guerreros</v>
      </c>
      <c r="F335" s="194" t="str">
        <f>VLOOKUP('Especializaciones NETZUN'!$D335,'B.D. (Ocultar)'!$B$4:$M$888,6,FALSE)</f>
        <v>Fotografía</v>
      </c>
      <c r="G335" s="194">
        <f>VLOOKUP('Especializaciones NETZUN'!$D335,'B.D. (Ocultar)'!$B$4:$M$888,11,FALSE)</f>
        <v>2020</v>
      </c>
      <c r="H335" s="194" t="str">
        <f>VLOOKUP('Especializaciones NETZUN'!$D335,'B.D. (Ocultar)'!$B$4:$M$888,9,FALSE)</f>
        <v>36m</v>
      </c>
      <c r="I335" s="195">
        <v>2.5000000000000001E-2</v>
      </c>
      <c r="J335" s="194" t="str">
        <f>VLOOKUP('Especializaciones NETZUN'!$D335,'B.D. (Ocultar)'!$B$4:$M$888,12,FALSE)</f>
        <v>Intermedio</v>
      </c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</row>
    <row r="336" spans="1:23" ht="15.75" customHeight="1">
      <c r="A336" s="245"/>
      <c r="B336" s="249"/>
      <c r="C336" s="194">
        <v>6</v>
      </c>
      <c r="D336" s="125" t="s">
        <v>805</v>
      </c>
      <c r="E336" s="194" t="str">
        <f>VLOOKUP('Especializaciones NETZUN'!$D336,'B.D. (Ocultar)'!$B$4:$M$888,4,FALSE)</f>
        <v>Valeria Chavez</v>
      </c>
      <c r="F336" s="194" t="str">
        <f>VLOOKUP('Especializaciones NETZUN'!$D336,'B.D. (Ocultar)'!$B$4:$M$888,6,FALSE)</f>
        <v>Fotografía</v>
      </c>
      <c r="G336" s="194">
        <f>VLOOKUP('Especializaciones NETZUN'!$D336,'B.D. (Ocultar)'!$B$4:$M$888,11,FALSE)</f>
        <v>2021</v>
      </c>
      <c r="H336" s="194" t="str">
        <f>VLOOKUP('Especializaciones NETZUN'!$D336,'B.D. (Ocultar)'!$B$4:$M$888,9,FALSE)</f>
        <v>1hr 11mins</v>
      </c>
      <c r="I336" s="195">
        <v>4.9305555555555554E-2</v>
      </c>
      <c r="J336" s="194" t="str">
        <f>VLOOKUP('Especializaciones NETZUN'!$D336,'B.D. (Ocultar)'!$B$4:$M$888,12,FALSE)</f>
        <v>Intermedio</v>
      </c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</row>
    <row r="337" spans="1:23" ht="15.75" customHeight="1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</row>
    <row r="338" spans="1:23" ht="15.75" customHeight="1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</row>
    <row r="339" spans="1:23" ht="15.75" customHeight="1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</row>
    <row r="340" spans="1:23" ht="15.75" customHeight="1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</row>
    <row r="341" spans="1:23" ht="15.75" customHeight="1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</row>
    <row r="342" spans="1:23" ht="15.75" customHeight="1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</row>
    <row r="343" spans="1:23" ht="15.75" customHeight="1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</row>
    <row r="344" spans="1:23" ht="15.75" customHeight="1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</row>
    <row r="345" spans="1:23" ht="15.75" customHeight="1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</row>
    <row r="346" spans="1:23" ht="15.75" customHeight="1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</row>
    <row r="347" spans="1:23" ht="15.75" customHeight="1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</row>
    <row r="348" spans="1:23" ht="15.75" customHeight="1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</row>
    <row r="349" spans="1:23" ht="15.75" customHeight="1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</row>
    <row r="350" spans="1:23" ht="15.75" customHeight="1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</row>
    <row r="351" spans="1:23" ht="15.75" customHeight="1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</row>
    <row r="352" spans="1:23" ht="15.75" customHeight="1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</row>
    <row r="353" spans="1:23" ht="15.75" customHeight="1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</row>
    <row r="354" spans="1:23" ht="15.75" customHeight="1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</row>
    <row r="355" spans="1:23" ht="15.75" customHeight="1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</row>
    <row r="356" spans="1:23" ht="15.75" customHeight="1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</row>
    <row r="357" spans="1:23" ht="15.75" customHeight="1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</row>
    <row r="358" spans="1:23" ht="15.75" customHeight="1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</row>
    <row r="359" spans="1:23" ht="15.75" customHeight="1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</row>
    <row r="360" spans="1:23" ht="15.75" customHeight="1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</row>
    <row r="361" spans="1:23" ht="15.75" customHeight="1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</row>
    <row r="362" spans="1:23" ht="15.75" customHeight="1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</row>
    <row r="363" spans="1:23" ht="15.75" customHeight="1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</row>
    <row r="364" spans="1:23" ht="15.75" customHeight="1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</row>
    <row r="365" spans="1:23" ht="15.75" customHeight="1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</row>
    <row r="366" spans="1:23" ht="15.75" customHeight="1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</row>
    <row r="367" spans="1:23" ht="15.75" customHeight="1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</row>
    <row r="368" spans="1:23" ht="15.75" customHeight="1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</row>
    <row r="369" spans="1:23" ht="15.75" customHeight="1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</row>
    <row r="370" spans="1:23" ht="15.75" customHeight="1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</row>
    <row r="371" spans="1:23" ht="15.75" customHeight="1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</row>
    <row r="372" spans="1:23" ht="15.75" customHeight="1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</row>
    <row r="373" spans="1:23" ht="15.75" customHeight="1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</row>
    <row r="374" spans="1:23" ht="15.75" customHeight="1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</row>
    <row r="375" spans="1:23" ht="15.75" customHeight="1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</row>
    <row r="376" spans="1:23" ht="15.75" customHeight="1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</row>
    <row r="377" spans="1:23" ht="15.75" customHeight="1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</row>
    <row r="378" spans="1:23" ht="15.75" customHeight="1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</row>
    <row r="379" spans="1:23" ht="15.75" customHeight="1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</row>
    <row r="380" spans="1:23" ht="15.75" customHeight="1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</row>
    <row r="381" spans="1:23" ht="15.75" customHeight="1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</row>
    <row r="382" spans="1:23" ht="15.75" customHeight="1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</row>
    <row r="383" spans="1:23" ht="15.75" customHeight="1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</row>
    <row r="384" spans="1:23" ht="15.75" customHeight="1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</row>
    <row r="385" spans="1:23" ht="15.75" customHeight="1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</row>
    <row r="386" spans="1:23" ht="15.75" customHeight="1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</row>
    <row r="387" spans="1:23" ht="15.75" customHeight="1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</row>
    <row r="388" spans="1:23" ht="15.75" customHeight="1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</row>
    <row r="389" spans="1:23" ht="15.75" customHeight="1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</row>
    <row r="390" spans="1:23" ht="15.75" customHeight="1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</row>
    <row r="391" spans="1:23" ht="15.75" customHeight="1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</row>
    <row r="392" spans="1:23" ht="15.75" customHeight="1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</row>
    <row r="393" spans="1:23" ht="15.75" customHeight="1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</row>
    <row r="394" spans="1:23" ht="15.75" customHeight="1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</row>
    <row r="395" spans="1:23" ht="15.75" customHeight="1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</row>
    <row r="396" spans="1:23" ht="15.75" customHeight="1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</row>
    <row r="397" spans="1:23" ht="15.75" customHeight="1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</row>
    <row r="398" spans="1:23" ht="15.75" customHeight="1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</row>
    <row r="399" spans="1:23" ht="15.75" customHeight="1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</row>
    <row r="400" spans="1:23" ht="15.75" customHeight="1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</row>
    <row r="401" spans="1:23" ht="15.75" customHeight="1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</row>
    <row r="402" spans="1:23" ht="15.75" customHeight="1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</row>
    <row r="403" spans="1:23" ht="15.75" customHeight="1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</row>
    <row r="404" spans="1:23" ht="15.75" customHeight="1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</row>
    <row r="405" spans="1:23" ht="15.75" customHeight="1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</row>
    <row r="406" spans="1:23" ht="15.75" customHeight="1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</row>
    <row r="407" spans="1:23" ht="15.75" customHeight="1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</row>
    <row r="408" spans="1:23" ht="15.75" customHeight="1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</row>
    <row r="409" spans="1:23" ht="15.75" customHeight="1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</row>
    <row r="410" spans="1:23" ht="15.75" customHeight="1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</row>
    <row r="411" spans="1:23" ht="15.75" customHeight="1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</row>
    <row r="412" spans="1:23" ht="15.75" customHeight="1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</row>
    <row r="413" spans="1:23" ht="15.75" customHeight="1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</row>
    <row r="414" spans="1:23" ht="15.75" customHeight="1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</row>
    <row r="415" spans="1:23" ht="15.75" customHeight="1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</row>
    <row r="416" spans="1:23" ht="15.75" customHeight="1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</row>
    <row r="417" spans="1:23" ht="15.75" customHeight="1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</row>
    <row r="418" spans="1:23" ht="15.75" customHeight="1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</row>
    <row r="419" spans="1:23" ht="15.75" customHeight="1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</row>
    <row r="420" spans="1:23" ht="15.75" customHeight="1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</row>
    <row r="421" spans="1:23" ht="15.75" customHeight="1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</row>
    <row r="422" spans="1:23" ht="15.75" customHeight="1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</row>
    <row r="423" spans="1:23" ht="15.75" customHeight="1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</row>
    <row r="424" spans="1:23" ht="15.75" customHeight="1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</row>
    <row r="425" spans="1:23" ht="15.75" customHeight="1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</row>
    <row r="426" spans="1:23" ht="15.75" customHeight="1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</row>
    <row r="427" spans="1:23" ht="15.75" customHeight="1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</row>
    <row r="428" spans="1:23" ht="15.75" customHeight="1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</row>
    <row r="429" spans="1:23" ht="15.75" customHeight="1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</row>
    <row r="430" spans="1:23" ht="15.75" customHeight="1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</row>
    <row r="431" spans="1:23" ht="15.75" customHeight="1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</row>
    <row r="432" spans="1:23" ht="15.75" customHeight="1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</row>
    <row r="433" spans="1:23" ht="15.75" customHeight="1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</row>
    <row r="434" spans="1:23" ht="15.75" customHeight="1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</row>
    <row r="435" spans="1:23" ht="15.75" customHeight="1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</row>
    <row r="436" spans="1:23" ht="15.75" customHeight="1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</row>
    <row r="437" spans="1:23" ht="15.75" customHeight="1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</row>
    <row r="438" spans="1:23" ht="15.75" customHeight="1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</row>
    <row r="439" spans="1:23" ht="15.75" customHeight="1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</row>
    <row r="440" spans="1:23" ht="15.75" customHeight="1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</row>
    <row r="441" spans="1:23" ht="15.75" customHeight="1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</row>
    <row r="442" spans="1:23" ht="15.75" customHeight="1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</row>
    <row r="443" spans="1:23" ht="15.75" customHeight="1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</row>
    <row r="444" spans="1:23" ht="15.75" customHeight="1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</row>
    <row r="445" spans="1:23" ht="15.75" customHeight="1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</row>
    <row r="446" spans="1:23" ht="15.75" customHeight="1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</row>
    <row r="447" spans="1:23" ht="15.75" customHeight="1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</row>
    <row r="448" spans="1:23" ht="15.75" customHeight="1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</row>
    <row r="449" spans="1:23" ht="15.75" customHeight="1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</row>
    <row r="450" spans="1:23" ht="15.75" customHeight="1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</row>
    <row r="451" spans="1:23" ht="15.75" customHeight="1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</row>
    <row r="452" spans="1:23" ht="15.75" customHeight="1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</row>
    <row r="453" spans="1:23" ht="15.75" customHeight="1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</row>
    <row r="454" spans="1:23" ht="15.75" customHeight="1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</row>
    <row r="455" spans="1:23" ht="15.75" customHeight="1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</row>
    <row r="456" spans="1:23" ht="15.75" customHeight="1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</row>
    <row r="457" spans="1:23" ht="15.75" customHeight="1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</row>
    <row r="458" spans="1:23" ht="15.75" customHeight="1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</row>
    <row r="459" spans="1:23" ht="15.75" customHeight="1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</row>
    <row r="460" spans="1:23" ht="15.75" customHeight="1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</row>
    <row r="461" spans="1:23" ht="15.75" customHeight="1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</row>
    <row r="462" spans="1:23" ht="15.75" customHeight="1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</row>
    <row r="463" spans="1:23" ht="15.75" customHeight="1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</row>
    <row r="464" spans="1:23" ht="15.75" customHeight="1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</row>
    <row r="465" spans="1:23" ht="15.75" customHeight="1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</row>
    <row r="466" spans="1:23" ht="15.75" customHeight="1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</row>
    <row r="467" spans="1:23" ht="15.75" customHeight="1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</row>
    <row r="468" spans="1:23" ht="15.75" customHeight="1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</row>
    <row r="469" spans="1:23" ht="15.75" customHeight="1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</row>
    <row r="470" spans="1:23" ht="15.75" customHeight="1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</row>
    <row r="471" spans="1:23" ht="15.75" customHeight="1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</row>
    <row r="472" spans="1:23" ht="15.75" customHeight="1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</row>
    <row r="473" spans="1:23" ht="15.75" customHeight="1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</row>
    <row r="474" spans="1:23" ht="15.75" customHeight="1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</row>
    <row r="475" spans="1:23" ht="15.75" customHeight="1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</row>
    <row r="476" spans="1:23" ht="15.75" customHeight="1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</row>
    <row r="477" spans="1:23" ht="15.75" customHeight="1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</row>
    <row r="478" spans="1:23" ht="15.75" customHeight="1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</row>
    <row r="479" spans="1:23" ht="15.75" customHeight="1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</row>
    <row r="480" spans="1:23" ht="15.75" customHeight="1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</row>
    <row r="481" spans="1:23" ht="15.75" customHeight="1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</row>
    <row r="482" spans="1:23" ht="15.75" customHeight="1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</row>
    <row r="483" spans="1:23" ht="15.75" customHeight="1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</row>
    <row r="484" spans="1:23" ht="15.75" customHeight="1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</row>
    <row r="485" spans="1:23" ht="15.75" customHeight="1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</row>
    <row r="486" spans="1:23" ht="15.75" customHeight="1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</row>
    <row r="487" spans="1:23" ht="15.75" customHeight="1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</row>
    <row r="488" spans="1:23" ht="15.75" customHeight="1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</row>
    <row r="489" spans="1:23" ht="15.75" customHeight="1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</row>
    <row r="490" spans="1:23" ht="15.75" customHeight="1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</row>
    <row r="491" spans="1:23" ht="15.75" customHeight="1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</row>
    <row r="492" spans="1:23" ht="15.75" customHeight="1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</row>
    <row r="493" spans="1:23" ht="15.75" customHeight="1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</row>
    <row r="494" spans="1:23" ht="15.75" customHeight="1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</row>
    <row r="495" spans="1:23" ht="15.75" customHeight="1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</row>
    <row r="496" spans="1:23" ht="15.75" customHeight="1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</row>
    <row r="497" spans="1:23" ht="15.75" customHeight="1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</row>
    <row r="498" spans="1:23" ht="15.75" customHeight="1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</row>
    <row r="499" spans="1:23" ht="15.75" customHeight="1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</row>
    <row r="500" spans="1:23" ht="15.75" customHeight="1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</row>
    <row r="501" spans="1:23" ht="15.75" customHeight="1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</row>
    <row r="502" spans="1:23" ht="15.75" customHeight="1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</row>
    <row r="503" spans="1:23" ht="15.75" customHeight="1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</row>
    <row r="504" spans="1:23" ht="15.75" customHeight="1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</row>
    <row r="505" spans="1:23" ht="15.75" customHeight="1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</row>
    <row r="506" spans="1:23" ht="15.75" customHeight="1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</row>
    <row r="507" spans="1:23" ht="15.75" customHeight="1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</row>
    <row r="508" spans="1:23" ht="15.75" customHeight="1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</row>
    <row r="509" spans="1:23" ht="15.75" customHeight="1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</row>
    <row r="510" spans="1:23" ht="15.75" customHeight="1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</row>
    <row r="511" spans="1:23" ht="15.75" customHeight="1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</row>
    <row r="512" spans="1:23" ht="15.75" customHeight="1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</row>
    <row r="513" spans="1:23" ht="15.75" customHeight="1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</row>
    <row r="514" spans="1:23" ht="15.75" customHeight="1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</row>
    <row r="515" spans="1:23" ht="15.75" customHeight="1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</row>
    <row r="516" spans="1:23" ht="15.75" customHeight="1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</row>
    <row r="517" spans="1:23" ht="15.75" customHeight="1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</row>
    <row r="518" spans="1:23" ht="15.75" customHeight="1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</row>
    <row r="519" spans="1:23" ht="15.75" customHeight="1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</row>
    <row r="520" spans="1:23" ht="15.75" customHeight="1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</row>
    <row r="521" spans="1:23" ht="15.75" customHeight="1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</row>
    <row r="522" spans="1:23" ht="15.75" customHeight="1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</row>
    <row r="523" spans="1:23" ht="15.75" customHeight="1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</row>
    <row r="524" spans="1:23" ht="15.75" customHeight="1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</row>
    <row r="525" spans="1:23" ht="15.75" customHeight="1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</row>
    <row r="526" spans="1:23" ht="15.75" customHeight="1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</row>
    <row r="527" spans="1:23" ht="15.75" customHeight="1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</row>
    <row r="528" spans="1:23" ht="15.75" customHeight="1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</row>
    <row r="529" spans="1:23" ht="15.75" customHeight="1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</row>
    <row r="530" spans="1:23" ht="15.75" customHeight="1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</row>
    <row r="531" spans="1:23" ht="15.75" customHeight="1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</row>
    <row r="532" spans="1:23" ht="15.75" customHeight="1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</row>
    <row r="533" spans="1:23" ht="15.75" customHeight="1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</row>
    <row r="534" spans="1:23" ht="15.75" customHeight="1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</row>
    <row r="535" spans="1:23" ht="15.75" customHeight="1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</row>
    <row r="536" spans="1:23" ht="15.75" customHeight="1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</row>
    <row r="537" spans="1:23" ht="15.75" customHeight="1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</row>
    <row r="538" spans="1:23" ht="15.75" customHeight="1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</row>
    <row r="539" spans="1:23" ht="15.75" customHeight="1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</row>
    <row r="540" spans="1:23" ht="15.75" customHeight="1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</row>
    <row r="541" spans="1:23" ht="15.75" customHeight="1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</row>
    <row r="542" spans="1:23" ht="15.75" customHeight="1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</row>
    <row r="543" spans="1:23" ht="15.75" customHeight="1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</row>
    <row r="544" spans="1:23" ht="15.75" customHeight="1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</row>
    <row r="545" spans="1:23" ht="15.75" customHeight="1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</row>
    <row r="546" spans="1:23" ht="15.75" customHeight="1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</row>
    <row r="547" spans="1:23" ht="15.75" customHeight="1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</row>
    <row r="548" spans="1:23" ht="15.75" customHeight="1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</row>
    <row r="549" spans="1:23" ht="15.75" customHeight="1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</row>
    <row r="550" spans="1:23" ht="15.75" customHeight="1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</row>
    <row r="551" spans="1:23" ht="15.75" customHeight="1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</row>
    <row r="552" spans="1:23" ht="15.75" customHeight="1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</row>
    <row r="553" spans="1:23" ht="15.75" customHeight="1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</row>
    <row r="554" spans="1:23" ht="15.75" customHeight="1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</row>
    <row r="555" spans="1:23" ht="15.75" customHeight="1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</row>
    <row r="556" spans="1:23" ht="15.75" customHeight="1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</row>
    <row r="557" spans="1:23" ht="15.75" customHeight="1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</row>
    <row r="558" spans="1:23" ht="15.75" customHeight="1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</row>
    <row r="559" spans="1:23" ht="15.75" customHeight="1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</row>
    <row r="560" spans="1:23" ht="15.75" customHeight="1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</row>
    <row r="561" spans="1:23" ht="15.75" customHeight="1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</row>
    <row r="562" spans="1:23" ht="15.75" customHeight="1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</row>
    <row r="563" spans="1:23" ht="15.75" customHeight="1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</row>
    <row r="564" spans="1:23" ht="15.75" customHeight="1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</row>
    <row r="565" spans="1:23" ht="15.75" customHeight="1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</row>
    <row r="566" spans="1:23" ht="15.75" customHeight="1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</row>
    <row r="567" spans="1:23" ht="15.75" customHeight="1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</row>
    <row r="568" spans="1:23" ht="15.75" customHeight="1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</row>
    <row r="569" spans="1:23" ht="15.75" customHeight="1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</row>
    <row r="570" spans="1:23" ht="15.75" customHeight="1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</row>
    <row r="571" spans="1:23" ht="15.75" customHeight="1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</row>
    <row r="572" spans="1:23" ht="15.75" customHeight="1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</row>
    <row r="573" spans="1:23" ht="15.75" customHeight="1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</row>
    <row r="574" spans="1:23" ht="15.75" customHeight="1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</row>
    <row r="575" spans="1:23" ht="15.75" customHeight="1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</row>
    <row r="576" spans="1:23" ht="15.75" customHeight="1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</row>
    <row r="577" spans="1:23" ht="15.75" customHeight="1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</row>
    <row r="578" spans="1:23" ht="15.75" customHeight="1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</row>
    <row r="579" spans="1:23" ht="15.75" customHeight="1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</row>
    <row r="580" spans="1:23" ht="15.75" customHeight="1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</row>
    <row r="581" spans="1:23" ht="15.75" customHeight="1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</row>
    <row r="582" spans="1:23" ht="15.75" customHeight="1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</row>
    <row r="583" spans="1:23" ht="15.75" customHeight="1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</row>
    <row r="584" spans="1:23" ht="15.75" customHeight="1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</row>
    <row r="585" spans="1:23" ht="15.75" customHeight="1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</row>
    <row r="586" spans="1:23" ht="15.75" customHeight="1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</row>
    <row r="587" spans="1:23" ht="15.75" customHeight="1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</row>
    <row r="588" spans="1:23" ht="15.75" customHeight="1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</row>
    <row r="589" spans="1:23" ht="15.75" customHeight="1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</row>
    <row r="590" spans="1:23" ht="15.75" customHeight="1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</row>
    <row r="591" spans="1:23" ht="15.75" customHeight="1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</row>
    <row r="592" spans="1:23" ht="15.75" customHeight="1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</row>
    <row r="593" spans="1:23" ht="15.75" customHeight="1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</row>
    <row r="594" spans="1:23" ht="15.75" customHeight="1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</row>
    <row r="595" spans="1:23" ht="15.75" customHeight="1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</row>
    <row r="596" spans="1:23" ht="15.75" customHeight="1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</row>
    <row r="597" spans="1:23" ht="15.75" customHeight="1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</row>
    <row r="598" spans="1:23" ht="15.75" customHeight="1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</row>
    <row r="599" spans="1:23" ht="15.75" customHeight="1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</row>
    <row r="600" spans="1:23" ht="15.75" customHeight="1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</row>
    <row r="601" spans="1:23" ht="15.75" customHeight="1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</row>
    <row r="602" spans="1:23" ht="15.75" customHeight="1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</row>
    <row r="603" spans="1:23" ht="15.75" customHeight="1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</row>
    <row r="604" spans="1:23" ht="15.75" customHeight="1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</row>
    <row r="605" spans="1:23" ht="15.75" customHeight="1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</row>
    <row r="606" spans="1:23" ht="15.75" customHeight="1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</row>
    <row r="607" spans="1:23" ht="15.75" customHeight="1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</row>
    <row r="608" spans="1:23" ht="15.75" customHeight="1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</row>
    <row r="609" spans="1:23" ht="15.75" customHeight="1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</row>
    <row r="610" spans="1:23" ht="15.75" customHeight="1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</row>
    <row r="611" spans="1:23" ht="15.75" customHeight="1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</row>
    <row r="612" spans="1:23" ht="15.75" customHeight="1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</row>
    <row r="613" spans="1:23" ht="15.75" customHeight="1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</row>
    <row r="614" spans="1:23" ht="15.75" customHeight="1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</row>
    <row r="615" spans="1:23" ht="15.75" customHeight="1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</row>
    <row r="616" spans="1:23" ht="15.75" customHeight="1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</row>
    <row r="617" spans="1:23" ht="15.75" customHeight="1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</row>
    <row r="618" spans="1:23" ht="15.75" customHeight="1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</row>
    <row r="619" spans="1:23" ht="15.75" customHeight="1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</row>
    <row r="620" spans="1:23" ht="15.75" customHeight="1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</row>
    <row r="621" spans="1:23" ht="15.75" customHeight="1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</row>
    <row r="622" spans="1:23" ht="15.75" customHeight="1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</row>
    <row r="623" spans="1:23" ht="15.75" customHeight="1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</row>
    <row r="624" spans="1:23" ht="15.75" customHeight="1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</row>
    <row r="625" spans="1:23" ht="15.75" customHeight="1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</row>
    <row r="626" spans="1:23" ht="15.75" customHeight="1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</row>
    <row r="627" spans="1:23" ht="15.75" customHeight="1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</row>
    <row r="628" spans="1:23" ht="15.75" customHeight="1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</row>
    <row r="629" spans="1:23" ht="15.75" customHeight="1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</row>
    <row r="630" spans="1:23" ht="15.75" customHeight="1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</row>
    <row r="631" spans="1:23" ht="15.75" customHeight="1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</row>
    <row r="632" spans="1:23" ht="15.75" customHeight="1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</row>
    <row r="633" spans="1:23" ht="15.75" customHeight="1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</row>
    <row r="634" spans="1:23" ht="15.75" customHeight="1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</row>
    <row r="635" spans="1:23" ht="15.75" customHeight="1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</row>
    <row r="636" spans="1:23" ht="15.75" customHeight="1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</row>
    <row r="637" spans="1:23" ht="15.75" customHeight="1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</row>
    <row r="638" spans="1:23" ht="15.75" customHeight="1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</row>
    <row r="639" spans="1:23" ht="15.75" customHeight="1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</row>
    <row r="640" spans="1:23" ht="15.75" customHeight="1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</row>
    <row r="641" spans="1:23" ht="15.75" customHeight="1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</row>
    <row r="642" spans="1:23" ht="15.75" customHeight="1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</row>
    <row r="643" spans="1:23" ht="15.75" customHeight="1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</row>
    <row r="644" spans="1:23" ht="15.75" customHeight="1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</row>
    <row r="645" spans="1:23" ht="15.75" customHeight="1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</row>
    <row r="646" spans="1:23" ht="15.75" customHeight="1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</row>
    <row r="647" spans="1:23" ht="15.75" customHeight="1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</row>
    <row r="648" spans="1:23" ht="15.75" customHeight="1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</row>
    <row r="649" spans="1:23" ht="15.75" customHeight="1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</row>
    <row r="650" spans="1:23" ht="15.75" customHeight="1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</row>
    <row r="651" spans="1:23" ht="15.75" customHeight="1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</row>
    <row r="652" spans="1:23" ht="15.75" customHeight="1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</row>
    <row r="653" spans="1:23" ht="15.75" customHeight="1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</row>
    <row r="654" spans="1:23" ht="15.75" customHeight="1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</row>
    <row r="655" spans="1:23" ht="15.75" customHeight="1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</row>
    <row r="656" spans="1:23" ht="15.75" customHeight="1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</row>
    <row r="657" spans="1:23" ht="15.75" customHeight="1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</row>
    <row r="658" spans="1:23" ht="15.75" customHeight="1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</row>
    <row r="659" spans="1:23" ht="15.75" customHeight="1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</row>
    <row r="660" spans="1:23" ht="15.75" customHeight="1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</row>
    <row r="661" spans="1:23" ht="15.75" customHeight="1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</row>
    <row r="662" spans="1:23" ht="15.75" customHeight="1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</row>
    <row r="663" spans="1:23" ht="15.75" customHeight="1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</row>
    <row r="664" spans="1:23" ht="15.75" customHeight="1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</row>
    <row r="665" spans="1:23" ht="15.75" customHeight="1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</row>
    <row r="666" spans="1:23" ht="15.75" customHeight="1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</row>
    <row r="667" spans="1:23" ht="15.75" customHeight="1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</row>
    <row r="668" spans="1:23" ht="15.75" customHeight="1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</row>
    <row r="669" spans="1:23" ht="15.75" customHeight="1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</row>
    <row r="670" spans="1:23" ht="15.75" customHeight="1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</row>
    <row r="671" spans="1:23" ht="15.75" customHeight="1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</row>
    <row r="672" spans="1:23" ht="15.75" customHeight="1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</row>
    <row r="673" spans="1:23" ht="15.75" customHeight="1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</row>
    <row r="674" spans="1:23" ht="15.75" customHeight="1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</row>
    <row r="675" spans="1:23" ht="15.75" customHeight="1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</row>
    <row r="676" spans="1:23" ht="15.75" customHeight="1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</row>
    <row r="677" spans="1:23" ht="15.75" customHeight="1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</row>
    <row r="678" spans="1:23" ht="15.75" customHeight="1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</row>
    <row r="679" spans="1:23" ht="15.75" customHeight="1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</row>
    <row r="680" spans="1:23" ht="15.75" customHeight="1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</row>
    <row r="681" spans="1:23" ht="15.75" customHeight="1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</row>
    <row r="682" spans="1:23" ht="15.75" customHeight="1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</row>
    <row r="683" spans="1:23" ht="15.75" customHeight="1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</row>
    <row r="684" spans="1:23" ht="15.75" customHeight="1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</row>
    <row r="685" spans="1:23" ht="15.75" customHeight="1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</row>
    <row r="686" spans="1:23" ht="15.75" customHeight="1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</row>
    <row r="687" spans="1:23" ht="15.75" customHeight="1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</row>
    <row r="688" spans="1:23" ht="15.75" customHeight="1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</row>
    <row r="689" spans="1:23" ht="15.75" customHeight="1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</row>
    <row r="690" spans="1:23" ht="15.75" customHeight="1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</row>
    <row r="691" spans="1:23" ht="15.75" customHeight="1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</row>
    <row r="692" spans="1:23" ht="15.75" customHeight="1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</row>
    <row r="693" spans="1:23" ht="15.75" customHeight="1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</row>
    <row r="694" spans="1:23" ht="15.75" customHeight="1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</row>
    <row r="695" spans="1:23" ht="15.75" customHeight="1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</row>
    <row r="696" spans="1:23" ht="15.75" customHeight="1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</row>
    <row r="697" spans="1:23" ht="15.75" customHeight="1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</row>
    <row r="698" spans="1:23" ht="15.75" customHeight="1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</row>
    <row r="699" spans="1:23" ht="15.75" customHeight="1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</row>
    <row r="700" spans="1:23" ht="15.75" customHeight="1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</row>
    <row r="701" spans="1:23" ht="15.75" customHeight="1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</row>
    <row r="702" spans="1:23" ht="15.75" customHeight="1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</row>
    <row r="703" spans="1:23" ht="15.75" customHeight="1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</row>
    <row r="704" spans="1:23" ht="15.75" customHeight="1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</row>
    <row r="705" spans="1:23" ht="15.75" customHeight="1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</row>
    <row r="706" spans="1:23" ht="15.75" customHeight="1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</row>
    <row r="707" spans="1:23" ht="15.75" customHeight="1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</row>
    <row r="708" spans="1:23" ht="15.75" customHeight="1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</row>
    <row r="709" spans="1:23" ht="15.75" customHeight="1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</row>
    <row r="710" spans="1:23" ht="15.75" customHeight="1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</row>
    <row r="711" spans="1:23" ht="15.75" customHeight="1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</row>
    <row r="712" spans="1:23" ht="15.75" customHeight="1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</row>
    <row r="713" spans="1:23" ht="15.75" customHeight="1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</row>
    <row r="714" spans="1:23" ht="15.75" customHeight="1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</row>
    <row r="715" spans="1:23" ht="15.75" customHeight="1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</row>
    <row r="716" spans="1:23" ht="15.75" customHeight="1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</row>
    <row r="717" spans="1:23" ht="15.75" customHeight="1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</row>
    <row r="718" spans="1:23" ht="15.75" customHeight="1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</row>
    <row r="719" spans="1:23" ht="15.75" customHeight="1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</row>
    <row r="720" spans="1:23" ht="15.75" customHeight="1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</row>
    <row r="721" spans="1:23" ht="15.75" customHeight="1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</row>
    <row r="722" spans="1:23" ht="15.75" customHeight="1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</row>
    <row r="723" spans="1:23" ht="15.75" customHeight="1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</row>
    <row r="724" spans="1:23" ht="15.75" customHeight="1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</row>
    <row r="725" spans="1:23" ht="15.75" customHeight="1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</row>
    <row r="726" spans="1:23" ht="15.75" customHeight="1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</row>
    <row r="727" spans="1:23" ht="15.75" customHeight="1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</row>
    <row r="728" spans="1:23" ht="15.75" customHeight="1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</row>
    <row r="729" spans="1:23" ht="15.75" customHeight="1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</row>
    <row r="730" spans="1:23" ht="15.75" customHeight="1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</row>
    <row r="731" spans="1:23" ht="15.75" customHeight="1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</row>
    <row r="732" spans="1:23" ht="15.75" customHeight="1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</row>
    <row r="733" spans="1:23" ht="15.75" customHeight="1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</row>
    <row r="734" spans="1:23" ht="15.75" customHeight="1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</row>
    <row r="735" spans="1:23" ht="15.75" customHeight="1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</row>
    <row r="736" spans="1:23" ht="15.75" customHeight="1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</row>
    <row r="737" spans="1:23" ht="15.75" customHeight="1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</row>
    <row r="738" spans="1:23" ht="15.75" customHeight="1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</row>
    <row r="739" spans="1:23" ht="15.75" customHeight="1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</row>
    <row r="740" spans="1:23" ht="15.75" customHeight="1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</row>
    <row r="741" spans="1:23" ht="15.75" customHeight="1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</row>
    <row r="742" spans="1:23" ht="15.75" customHeight="1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</row>
    <row r="743" spans="1:23" ht="15.75" customHeight="1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</row>
    <row r="744" spans="1:23" ht="15.75" customHeight="1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</row>
    <row r="745" spans="1:23" ht="15.75" customHeight="1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</row>
    <row r="746" spans="1:23" ht="15.75" customHeight="1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</row>
    <row r="747" spans="1:23" ht="15.75" customHeight="1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</row>
    <row r="748" spans="1:23" ht="15.75" customHeight="1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</row>
    <row r="749" spans="1:23" ht="15.75" customHeight="1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</row>
    <row r="750" spans="1:23" ht="15.75" customHeight="1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</row>
    <row r="751" spans="1:23" ht="15.75" customHeight="1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</row>
    <row r="752" spans="1:23" ht="15.75" customHeight="1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</row>
    <row r="753" spans="1:23" ht="15.75" customHeight="1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</row>
    <row r="754" spans="1:23" ht="15.75" customHeight="1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</row>
    <row r="755" spans="1:23" ht="15.75" customHeight="1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</row>
    <row r="756" spans="1:23" ht="15.75" customHeight="1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</row>
    <row r="757" spans="1:23" ht="15.75" customHeight="1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</row>
    <row r="758" spans="1:23" ht="15.75" customHeight="1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</row>
    <row r="759" spans="1:23" ht="15.75" customHeight="1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</row>
    <row r="760" spans="1:23" ht="15.75" customHeight="1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</row>
    <row r="761" spans="1:23" ht="15.75" customHeight="1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</row>
    <row r="762" spans="1:23" ht="15.75" customHeight="1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</row>
    <row r="763" spans="1:23" ht="15.75" customHeight="1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</row>
    <row r="764" spans="1:23" ht="15.75" customHeight="1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</row>
    <row r="765" spans="1:23" ht="15.75" customHeight="1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</row>
    <row r="766" spans="1:23" ht="15.75" customHeight="1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</row>
    <row r="767" spans="1:23" ht="15.75" customHeight="1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</row>
    <row r="768" spans="1:23" ht="15.75" customHeight="1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</row>
    <row r="769" spans="1:23" ht="15.75" customHeight="1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</row>
    <row r="770" spans="1:23" ht="15.75" customHeight="1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</row>
    <row r="771" spans="1:23" ht="15.75" customHeight="1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</row>
    <row r="772" spans="1:23" ht="15.75" customHeight="1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</row>
    <row r="773" spans="1:23" ht="15.75" customHeight="1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</row>
    <row r="774" spans="1:23" ht="15.75" customHeight="1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</row>
    <row r="775" spans="1:23" ht="15.75" customHeight="1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</row>
    <row r="776" spans="1:23" ht="15.75" customHeight="1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</row>
    <row r="777" spans="1:23" ht="15.75" customHeight="1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</row>
    <row r="778" spans="1:23" ht="15.75" customHeight="1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</row>
    <row r="779" spans="1:23" ht="15.75" customHeight="1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</row>
    <row r="780" spans="1:23" ht="15.75" customHeight="1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</row>
    <row r="781" spans="1:23" ht="15.75" customHeight="1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</row>
    <row r="782" spans="1:23" ht="15.75" customHeight="1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</row>
    <row r="783" spans="1:23" ht="15.75" customHeight="1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</row>
    <row r="784" spans="1:23" ht="15.75" customHeight="1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</row>
    <row r="785" spans="1:23" ht="15.75" customHeight="1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</row>
    <row r="786" spans="1:23" ht="15.75" customHeight="1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</row>
    <row r="787" spans="1:23" ht="15.75" customHeight="1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</row>
    <row r="788" spans="1:23" ht="15.75" customHeight="1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</row>
    <row r="789" spans="1:23" ht="15.75" customHeight="1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</row>
    <row r="790" spans="1:23" ht="15.75" customHeight="1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</row>
    <row r="791" spans="1:23" ht="15.75" customHeight="1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</row>
    <row r="792" spans="1:23" ht="15.75" customHeight="1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</row>
    <row r="793" spans="1:23" ht="15.75" customHeight="1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</row>
    <row r="794" spans="1:23" ht="15.75" customHeight="1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</row>
    <row r="795" spans="1:23" ht="15.75" customHeight="1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</row>
    <row r="796" spans="1:23" ht="15.75" customHeight="1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</row>
    <row r="797" spans="1:23" ht="15.75" customHeight="1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</row>
    <row r="798" spans="1:23" ht="15.75" customHeight="1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</row>
    <row r="799" spans="1:23" ht="15.75" customHeight="1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</row>
    <row r="800" spans="1:23" ht="15.75" customHeight="1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</row>
    <row r="801" spans="1:23" ht="15.75" customHeight="1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</row>
    <row r="802" spans="1:23" ht="15.75" customHeight="1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</row>
    <row r="803" spans="1:23" ht="15.75" customHeight="1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</row>
    <row r="804" spans="1:23" ht="15.75" customHeight="1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</row>
    <row r="805" spans="1:23" ht="15.75" customHeight="1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</row>
    <row r="806" spans="1:23" ht="15.75" customHeight="1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</row>
    <row r="807" spans="1:23" ht="15.75" customHeight="1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</row>
    <row r="808" spans="1:23" ht="15.75" customHeight="1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</row>
    <row r="809" spans="1:23" ht="15.75" customHeight="1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</row>
    <row r="810" spans="1:23" ht="15.75" customHeight="1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</row>
    <row r="811" spans="1:23" ht="15.75" customHeight="1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</row>
    <row r="812" spans="1:23" ht="15.75" customHeight="1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</row>
    <row r="813" spans="1:23" ht="15.75" customHeight="1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</row>
    <row r="814" spans="1:23" ht="15.75" customHeight="1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</row>
    <row r="815" spans="1:23" ht="15.75" customHeight="1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</row>
    <row r="816" spans="1:23" ht="15.75" customHeight="1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</row>
    <row r="817" spans="1:23" ht="15.75" customHeight="1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</row>
    <row r="818" spans="1:23" ht="15.75" customHeight="1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</row>
    <row r="819" spans="1:23" ht="15.75" customHeight="1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</row>
    <row r="820" spans="1:23" ht="15.75" customHeight="1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</row>
    <row r="821" spans="1:23" ht="15.75" customHeight="1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</row>
    <row r="822" spans="1:23" ht="15.75" customHeight="1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</row>
    <row r="823" spans="1:23" ht="15.75" customHeight="1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</row>
    <row r="824" spans="1:23" ht="15.75" customHeight="1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</row>
    <row r="825" spans="1:23" ht="15.75" customHeight="1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</row>
    <row r="826" spans="1:23" ht="15.75" customHeight="1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</row>
    <row r="827" spans="1:23" ht="15.75" customHeight="1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</row>
    <row r="828" spans="1:23" ht="15.75" customHeight="1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</row>
    <row r="829" spans="1:23" ht="15.75" customHeight="1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</row>
    <row r="830" spans="1:23" ht="15.75" customHeight="1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</row>
    <row r="831" spans="1:23" ht="15.75" customHeight="1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</row>
    <row r="832" spans="1:23" ht="15.75" customHeight="1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</row>
    <row r="833" spans="1:23" ht="15.75" customHeight="1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</row>
    <row r="834" spans="1:23" ht="15.75" customHeight="1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</row>
    <row r="835" spans="1:23" ht="15.75" customHeight="1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</row>
    <row r="836" spans="1:23" ht="15.75" customHeight="1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</row>
    <row r="837" spans="1:23" ht="15.75" customHeight="1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</row>
    <row r="838" spans="1:23" ht="15.75" customHeight="1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</row>
    <row r="839" spans="1:23" ht="15.75" customHeight="1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</row>
    <row r="840" spans="1:23" ht="15.75" customHeight="1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</row>
    <row r="841" spans="1:23" ht="15.75" customHeight="1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</row>
    <row r="842" spans="1:23" ht="15.75" customHeight="1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</row>
    <row r="843" spans="1:23" ht="15.75" customHeight="1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</row>
    <row r="844" spans="1:23" ht="15.75" customHeight="1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</row>
    <row r="845" spans="1:23" ht="15.75" customHeight="1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</row>
    <row r="846" spans="1:23" ht="15.75" customHeight="1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</row>
    <row r="847" spans="1:23" ht="15.75" customHeight="1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</row>
    <row r="848" spans="1:23" ht="15.75" customHeight="1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</row>
    <row r="849" spans="1:23" ht="15.75" customHeight="1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</row>
    <row r="850" spans="1:23" ht="15.75" customHeight="1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</row>
    <row r="851" spans="1:23" ht="15.75" customHeight="1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</row>
    <row r="852" spans="1:23" ht="15.75" customHeight="1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</row>
    <row r="853" spans="1:23" ht="15.75" customHeight="1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</row>
    <row r="854" spans="1:23" ht="15.75" customHeight="1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</row>
    <row r="855" spans="1:23" ht="15.75" customHeight="1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</row>
    <row r="856" spans="1:23" ht="15.75" customHeight="1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</row>
    <row r="857" spans="1:23" ht="15.75" customHeight="1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</row>
    <row r="858" spans="1:23" ht="15.75" customHeight="1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</row>
    <row r="859" spans="1:23" ht="15.75" customHeight="1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</row>
    <row r="860" spans="1:23" ht="15.75" customHeight="1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</row>
    <row r="861" spans="1:23" ht="15.75" customHeight="1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</row>
    <row r="862" spans="1:23" ht="15.75" customHeight="1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</row>
    <row r="863" spans="1:23" ht="15.75" customHeight="1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</row>
    <row r="864" spans="1:23" ht="15.75" customHeight="1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</row>
    <row r="865" spans="1:23" ht="15.75" customHeight="1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</row>
    <row r="866" spans="1:23" ht="15.75" customHeight="1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</row>
    <row r="867" spans="1:23" ht="15.75" customHeight="1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</row>
    <row r="868" spans="1:23" ht="15.75" customHeight="1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</row>
    <row r="869" spans="1:23" ht="15.75" customHeight="1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</row>
    <row r="870" spans="1:23" ht="15.75" customHeight="1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</row>
    <row r="871" spans="1:23" ht="15.75" customHeight="1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</row>
    <row r="872" spans="1:23" ht="15.75" customHeight="1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</row>
    <row r="873" spans="1:23" ht="15.75" customHeight="1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</row>
    <row r="874" spans="1:23" ht="15.75" customHeight="1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</row>
    <row r="875" spans="1:23" ht="15.75" customHeight="1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</row>
    <row r="876" spans="1:23" ht="15.75" customHeight="1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</row>
    <row r="877" spans="1:23" ht="15.75" customHeight="1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</row>
    <row r="878" spans="1:23" ht="15.75" customHeight="1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</row>
    <row r="879" spans="1:23" ht="15.75" customHeight="1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</row>
    <row r="880" spans="1:23" ht="15.75" customHeight="1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</row>
    <row r="881" spans="1:23" ht="15.75" customHeight="1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</row>
    <row r="882" spans="1:23" ht="15.75" customHeight="1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</row>
    <row r="883" spans="1:23" ht="15.75" customHeight="1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</row>
    <row r="884" spans="1:23" ht="15.75" customHeight="1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</row>
    <row r="885" spans="1:23" ht="15.75" customHeight="1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</row>
    <row r="886" spans="1:23" ht="15.75" customHeight="1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</row>
    <row r="887" spans="1:23" ht="15.75" customHeight="1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</row>
    <row r="888" spans="1:23" ht="15.75" customHeight="1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</row>
    <row r="889" spans="1:23" ht="15.75" customHeight="1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</row>
    <row r="890" spans="1:23" ht="15.75" customHeight="1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</row>
    <row r="891" spans="1:23" ht="15.75" customHeight="1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</row>
    <row r="892" spans="1:23" ht="15.75" customHeight="1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</row>
    <row r="893" spans="1:23" ht="15.75" customHeight="1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</row>
    <row r="894" spans="1:23" ht="15.75" customHeight="1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</row>
    <row r="895" spans="1:23" ht="15.75" customHeight="1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</row>
    <row r="896" spans="1:23" ht="15.75" customHeight="1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</row>
    <row r="897" spans="1:23" ht="15.75" customHeight="1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</row>
    <row r="898" spans="1:23" ht="15.75" customHeight="1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</row>
    <row r="899" spans="1:23" ht="15.75" customHeight="1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</row>
    <row r="900" spans="1:23" ht="15.75" customHeight="1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</row>
    <row r="901" spans="1:23" ht="15.75" customHeight="1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</row>
  </sheetData>
  <autoFilter ref="F3:F336" xr:uid="{00000000-0009-0000-0000-000002000000}"/>
  <mergeCells count="98">
    <mergeCell ref="A210:A216"/>
    <mergeCell ref="A217:A219"/>
    <mergeCell ref="B217:B219"/>
    <mergeCell ref="A220:A225"/>
    <mergeCell ref="B220:B225"/>
    <mergeCell ref="A181:A188"/>
    <mergeCell ref="A189:A193"/>
    <mergeCell ref="A194:A196"/>
    <mergeCell ref="A197:A206"/>
    <mergeCell ref="A207:A209"/>
    <mergeCell ref="B141:B152"/>
    <mergeCell ref="A141:A152"/>
    <mergeCell ref="A153:A162"/>
    <mergeCell ref="A163:A166"/>
    <mergeCell ref="A167:A180"/>
    <mergeCell ref="A115:A126"/>
    <mergeCell ref="A127:A129"/>
    <mergeCell ref="A130:A140"/>
    <mergeCell ref="B90:B96"/>
    <mergeCell ref="B97:B104"/>
    <mergeCell ref="B105:B114"/>
    <mergeCell ref="B115:B126"/>
    <mergeCell ref="B127:B129"/>
    <mergeCell ref="B130:B140"/>
    <mergeCell ref="B83:B89"/>
    <mergeCell ref="A83:A89"/>
    <mergeCell ref="A90:A96"/>
    <mergeCell ref="A97:A104"/>
    <mergeCell ref="A105:A114"/>
    <mergeCell ref="A68:A71"/>
    <mergeCell ref="A72:A82"/>
    <mergeCell ref="B41:B43"/>
    <mergeCell ref="B44:B50"/>
    <mergeCell ref="B51:B56"/>
    <mergeCell ref="B57:B67"/>
    <mergeCell ref="B68:B71"/>
    <mergeCell ref="B72:B82"/>
    <mergeCell ref="B307:B310"/>
    <mergeCell ref="B311:B315"/>
    <mergeCell ref="B316:B318"/>
    <mergeCell ref="B319:B324"/>
    <mergeCell ref="A4:A8"/>
    <mergeCell ref="B4:B8"/>
    <mergeCell ref="A9:A18"/>
    <mergeCell ref="B9:B18"/>
    <mergeCell ref="A19:A28"/>
    <mergeCell ref="B19:B28"/>
    <mergeCell ref="B29:B40"/>
    <mergeCell ref="A29:A40"/>
    <mergeCell ref="A41:A43"/>
    <mergeCell ref="A44:A50"/>
    <mergeCell ref="A51:A56"/>
    <mergeCell ref="A57:A67"/>
    <mergeCell ref="B284:B289"/>
    <mergeCell ref="A319:A324"/>
    <mergeCell ref="A325:A330"/>
    <mergeCell ref="A331:A336"/>
    <mergeCell ref="A284:A289"/>
    <mergeCell ref="A290:A293"/>
    <mergeCell ref="A294:A302"/>
    <mergeCell ref="A303:A306"/>
    <mergeCell ref="A307:A310"/>
    <mergeCell ref="A311:A315"/>
    <mergeCell ref="A316:A318"/>
    <mergeCell ref="B325:B330"/>
    <mergeCell ref="B331:B336"/>
    <mergeCell ref="B290:B293"/>
    <mergeCell ref="B294:B302"/>
    <mergeCell ref="B303:B306"/>
    <mergeCell ref="A271:A277"/>
    <mergeCell ref="A278:A280"/>
    <mergeCell ref="A281:A283"/>
    <mergeCell ref="B255:B257"/>
    <mergeCell ref="B258:B261"/>
    <mergeCell ref="B262:B270"/>
    <mergeCell ref="B271:B277"/>
    <mergeCell ref="B278:B280"/>
    <mergeCell ref="B281:B283"/>
    <mergeCell ref="B245:B254"/>
    <mergeCell ref="A245:A254"/>
    <mergeCell ref="A255:A257"/>
    <mergeCell ref="A258:A261"/>
    <mergeCell ref="A262:A270"/>
    <mergeCell ref="A226:A231"/>
    <mergeCell ref="B226:B231"/>
    <mergeCell ref="A232:A236"/>
    <mergeCell ref="B232:B236"/>
    <mergeCell ref="A237:A244"/>
    <mergeCell ref="B237:B244"/>
    <mergeCell ref="B207:B209"/>
    <mergeCell ref="B210:B216"/>
    <mergeCell ref="B153:B162"/>
    <mergeCell ref="B163:B166"/>
    <mergeCell ref="B167:B180"/>
    <mergeCell ref="B181:B188"/>
    <mergeCell ref="B189:B193"/>
    <mergeCell ref="B194:B196"/>
    <mergeCell ref="B197:B206"/>
  </mergeCells>
  <conditionalFormatting sqref="B4:B901">
    <cfRule type="expression" dxfId="1" priority="1">
      <formula>COUNTIF(B:B,B4)&gt;1</formula>
    </cfRule>
  </conditionalFormatting>
  <hyperlinks>
    <hyperlink ref="D54" r:id="rId1" xr:uid="{00000000-0004-0000-0200-000000000000}"/>
  </hyperlinks>
  <pageMargins left="0.7" right="0.7" top="0.75" bottom="0.75" header="0" footer="0"/>
  <pageSetup orientation="landscape"/>
  <drawing r:id="rId2"/>
  <tableParts count="4">
    <tablePart r:id="rId3"/>
    <tablePart r:id="rId4"/>
    <tablePart r:id="rId5"/>
    <tablePart r:id="rId6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I103"/>
  <sheetViews>
    <sheetView showGridLines="0" zoomScale="57" workbookViewId="0">
      <selection activeCell="J15" sqref="J15"/>
    </sheetView>
  </sheetViews>
  <sheetFormatPr baseColWidth="10" defaultColWidth="14.44140625" defaultRowHeight="15" customHeight="1"/>
  <cols>
    <col min="1" max="1" width="7" customWidth="1"/>
    <col min="2" max="2" width="42.33203125" customWidth="1"/>
    <col min="3" max="3" width="3.6640625" customWidth="1"/>
    <col min="4" max="4" width="58.44140625" customWidth="1"/>
    <col min="5" max="8" width="18.109375" customWidth="1"/>
  </cols>
  <sheetData>
    <row r="1" spans="1:9">
      <c r="A1" s="206"/>
      <c r="B1" s="207"/>
      <c r="C1" s="207"/>
      <c r="D1" s="207"/>
      <c r="E1" s="207"/>
      <c r="F1" s="207"/>
      <c r="G1" s="207"/>
      <c r="H1" s="207"/>
      <c r="I1" s="207"/>
    </row>
    <row r="2" spans="1:9">
      <c r="A2" s="207"/>
      <c r="B2" s="207"/>
      <c r="C2" s="207"/>
      <c r="D2" s="207"/>
      <c r="E2" s="207"/>
      <c r="F2" s="207"/>
      <c r="G2" s="207"/>
      <c r="H2" s="207"/>
      <c r="I2" s="207"/>
    </row>
    <row r="3" spans="1:9">
      <c r="A3" s="207"/>
      <c r="B3" s="207"/>
      <c r="C3" s="207"/>
      <c r="D3" s="207"/>
      <c r="E3" s="207"/>
      <c r="F3" s="207"/>
      <c r="G3" s="207"/>
      <c r="H3" s="207"/>
      <c r="I3" s="207"/>
    </row>
    <row r="4" spans="1:9">
      <c r="A4" s="207"/>
      <c r="B4" s="207"/>
      <c r="C4" s="207"/>
      <c r="D4" s="207"/>
      <c r="E4" s="207"/>
      <c r="F4" s="207"/>
      <c r="G4" s="207"/>
      <c r="H4" s="207"/>
      <c r="I4" s="207"/>
    </row>
    <row r="5" spans="1:9">
      <c r="A5" s="270" t="s">
        <v>1787</v>
      </c>
      <c r="B5" s="233"/>
      <c r="C5" s="233"/>
      <c r="D5" s="233"/>
      <c r="E5" s="233"/>
      <c r="F5" s="233"/>
      <c r="G5" s="233"/>
      <c r="H5" s="233"/>
      <c r="I5" s="207"/>
    </row>
    <row r="6" spans="1:9">
      <c r="A6" s="271" t="s">
        <v>1788</v>
      </c>
      <c r="B6" s="272"/>
      <c r="C6" s="272"/>
      <c r="D6" s="272"/>
      <c r="E6" s="272"/>
      <c r="F6" s="272"/>
      <c r="G6" s="272"/>
      <c r="H6" s="273"/>
      <c r="I6" s="207"/>
    </row>
    <row r="7" spans="1:9">
      <c r="A7" s="274"/>
      <c r="B7" s="233"/>
      <c r="C7" s="233"/>
      <c r="D7" s="233"/>
      <c r="E7" s="233"/>
      <c r="F7" s="233"/>
      <c r="G7" s="233"/>
      <c r="H7" s="275"/>
      <c r="I7" s="207"/>
    </row>
    <row r="8" spans="1:9">
      <c r="A8" s="208" t="s">
        <v>1410</v>
      </c>
      <c r="B8" s="209" t="s">
        <v>1789</v>
      </c>
      <c r="C8" s="209" t="s">
        <v>1410</v>
      </c>
      <c r="D8" s="209" t="s">
        <v>1411</v>
      </c>
      <c r="E8" s="209" t="s">
        <v>1415</v>
      </c>
      <c r="F8" s="209" t="s">
        <v>1790</v>
      </c>
      <c r="G8" s="209" t="s">
        <v>11</v>
      </c>
      <c r="H8" s="209" t="s">
        <v>1791</v>
      </c>
      <c r="I8" s="207"/>
    </row>
    <row r="9" spans="1:9">
      <c r="A9" s="276">
        <v>1</v>
      </c>
      <c r="B9" s="276" t="s">
        <v>1792</v>
      </c>
      <c r="C9" s="210">
        <v>1</v>
      </c>
      <c r="D9" s="211" t="s">
        <v>1249</v>
      </c>
      <c r="E9" s="212" t="str">
        <f>VLOOKUP(D9,'B.D. (Ocultar)'!$B$4:$M$554,9,FALSE)</f>
        <v>1h 38m</v>
      </c>
      <c r="F9" s="213">
        <v>6.805555555555555E-2</v>
      </c>
      <c r="G9" s="212" t="str">
        <f>VLOOKUP(D9,'B.D. (Ocultar)'!$B$4:$M$554,12,FALSE)</f>
        <v>Intermedio</v>
      </c>
      <c r="H9" s="278" t="s">
        <v>1793</v>
      </c>
      <c r="I9" s="207"/>
    </row>
    <row r="10" spans="1:9">
      <c r="A10" s="274"/>
      <c r="B10" s="274"/>
      <c r="C10" s="214">
        <v>2</v>
      </c>
      <c r="D10" s="215" t="s">
        <v>726</v>
      </c>
      <c r="E10" s="212" t="str">
        <f>VLOOKUP(D10,'B.D. (Ocultar)'!$B$4:$M$554,9,FALSE)</f>
        <v>1 hr 4 mins</v>
      </c>
      <c r="F10" s="213">
        <v>4.4444444444444446E-2</v>
      </c>
      <c r="G10" s="212" t="str">
        <f>VLOOKUP(D10,'B.D. (Ocultar)'!$B$4:$M$554,12,FALSE)</f>
        <v>Intermedio</v>
      </c>
      <c r="H10" s="275"/>
      <c r="I10" s="207"/>
    </row>
    <row r="11" spans="1:9">
      <c r="A11" s="274"/>
      <c r="B11" s="274"/>
      <c r="C11" s="214">
        <v>3</v>
      </c>
      <c r="D11" s="215" t="s">
        <v>1209</v>
      </c>
      <c r="E11" s="212" t="str">
        <f>VLOOKUP(D11,'B.D. (Ocultar)'!$B$4:$M$554,9,FALSE)</f>
        <v>56m</v>
      </c>
      <c r="F11" s="216">
        <v>3.888888888888889E-2</v>
      </c>
      <c r="G11" s="212" t="str">
        <f>VLOOKUP(D11,'B.D. (Ocultar)'!$B$4:$M$554,12,FALSE)</f>
        <v>Intermedio</v>
      </c>
      <c r="H11" s="275"/>
      <c r="I11" s="207"/>
    </row>
    <row r="12" spans="1:9">
      <c r="A12" s="274"/>
      <c r="B12" s="274"/>
      <c r="C12" s="214">
        <v>4</v>
      </c>
      <c r="D12" s="215" t="s">
        <v>876</v>
      </c>
      <c r="E12" s="212" t="str">
        <f>VLOOKUP(D12,'B.D. (Ocultar)'!$B$4:$M$554,9,FALSE)</f>
        <v>1hr 7mins</v>
      </c>
      <c r="F12" s="213">
        <v>4.6527777777777779E-2</v>
      </c>
      <c r="G12" s="212" t="str">
        <f>VLOOKUP(D12,'B.D. (Ocultar)'!$B$4:$M$554,12,FALSE)</f>
        <v>Intermedio</v>
      </c>
      <c r="H12" s="275"/>
      <c r="I12" s="207"/>
    </row>
    <row r="13" spans="1:9">
      <c r="A13" s="277"/>
      <c r="B13" s="277"/>
      <c r="C13" s="214">
        <v>5</v>
      </c>
      <c r="D13" s="215" t="s">
        <v>1050</v>
      </c>
      <c r="E13" s="212" t="str">
        <f>VLOOKUP(D13,'B.D. (Ocultar)'!$B$4:$M$554,9,FALSE)</f>
        <v>30m</v>
      </c>
      <c r="F13" s="216">
        <v>2.0833333333333332E-2</v>
      </c>
      <c r="G13" s="212" t="str">
        <f>VLOOKUP(D13,'B.D. (Ocultar)'!$B$4:$M$554,12,FALSE)</f>
        <v>Básico</v>
      </c>
      <c r="H13" s="279"/>
      <c r="I13" s="207"/>
    </row>
    <row r="14" spans="1:9">
      <c r="A14" s="282">
        <v>2</v>
      </c>
      <c r="B14" s="280" t="s">
        <v>1794</v>
      </c>
      <c r="C14" s="214">
        <v>1</v>
      </c>
      <c r="D14" s="215" t="s">
        <v>1250</v>
      </c>
      <c r="E14" s="212" t="str">
        <f>VLOOKUP(D14,'B.D. (Ocultar)'!$B$4:$M$554,9,FALSE)</f>
        <v>1h 42m</v>
      </c>
      <c r="F14" s="213">
        <v>7.0833333333333331E-2</v>
      </c>
      <c r="G14" s="212" t="str">
        <f>VLOOKUP(D14,'B.D. (Ocultar)'!$B$4:$M$554,12,FALSE)</f>
        <v>Intermedio</v>
      </c>
      <c r="H14" s="281" t="s">
        <v>1793</v>
      </c>
      <c r="I14" s="207"/>
    </row>
    <row r="15" spans="1:9">
      <c r="A15" s="268"/>
      <c r="B15" s="274"/>
      <c r="C15" s="214">
        <v>2</v>
      </c>
      <c r="D15" s="215" t="s">
        <v>1123</v>
      </c>
      <c r="E15" s="212" t="str">
        <f>VLOOKUP(D15,'B.D. (Ocultar)'!$B$4:$M$554,9,FALSE)</f>
        <v>2h</v>
      </c>
      <c r="F15" s="213">
        <v>8.3333333333333329E-2</v>
      </c>
      <c r="G15" s="212" t="str">
        <f>VLOOKUP(D15,'B.D. (Ocultar)'!$B$4:$M$554,12,FALSE)</f>
        <v>Básico - Intermedio</v>
      </c>
      <c r="H15" s="275"/>
      <c r="I15" s="207"/>
    </row>
    <row r="16" spans="1:9">
      <c r="A16" s="268"/>
      <c r="B16" s="274"/>
      <c r="C16" s="214">
        <v>3</v>
      </c>
      <c r="D16" s="215" t="s">
        <v>1015</v>
      </c>
      <c r="E16" s="212" t="str">
        <f>VLOOKUP(D16,'B.D. (Ocultar)'!$B$4:$M$554,9,FALSE)</f>
        <v>45m</v>
      </c>
      <c r="F16" s="216">
        <v>3.125E-2</v>
      </c>
      <c r="G16" s="212" t="str">
        <f>VLOOKUP(D16,'B.D. (Ocultar)'!$B$4:$M$554,12,FALSE)</f>
        <v>Intermedio</v>
      </c>
      <c r="H16" s="275"/>
      <c r="I16" s="207"/>
    </row>
    <row r="17" spans="1:9">
      <c r="A17" s="268"/>
      <c r="B17" s="274"/>
      <c r="C17" s="214">
        <v>4</v>
      </c>
      <c r="D17" s="215" t="s">
        <v>1279</v>
      </c>
      <c r="E17" s="212" t="str">
        <f>VLOOKUP(D17,'B.D. (Ocultar)'!$B$4:$M$554,9,FALSE)</f>
        <v>1h 40m</v>
      </c>
      <c r="F17" s="213">
        <v>6.9444444444444448E-2</v>
      </c>
      <c r="G17" s="212" t="str">
        <f>VLOOKUP(D17,'B.D. (Ocultar)'!$B$4:$M$554,12,FALSE)</f>
        <v>Intermedio</v>
      </c>
      <c r="H17" s="275"/>
      <c r="I17" s="207"/>
    </row>
    <row r="18" spans="1:9">
      <c r="A18" s="268"/>
      <c r="B18" s="274"/>
      <c r="C18" s="214">
        <v>5</v>
      </c>
      <c r="D18" s="215" t="s">
        <v>1120</v>
      </c>
      <c r="E18" s="212" t="str">
        <f>VLOOKUP(D18,'B.D. (Ocultar)'!$B$4:$M$554,9,FALSE)</f>
        <v>30m</v>
      </c>
      <c r="F18" s="216">
        <v>2.0833333333333332E-2</v>
      </c>
      <c r="G18" s="212" t="str">
        <f>VLOOKUP(D18,'B.D. (Ocultar)'!$B$4:$M$554,12,FALSE)</f>
        <v>Intermedio</v>
      </c>
      <c r="H18" s="275"/>
      <c r="I18" s="207"/>
    </row>
    <row r="19" spans="1:9">
      <c r="A19" s="268"/>
      <c r="B19" s="274"/>
      <c r="C19" s="220">
        <v>6</v>
      </c>
      <c r="D19" s="221" t="s">
        <v>1208</v>
      </c>
      <c r="E19" s="212" t="str">
        <f>VLOOKUP(D19,'B.D. (Ocultar)'!$B$4:$M$554,9,FALSE)</f>
        <v>1h 10m</v>
      </c>
      <c r="F19" s="222">
        <v>4.8611111111111112E-2</v>
      </c>
      <c r="G19" s="212" t="str">
        <f>VLOOKUP(D19,'B.D. (Ocultar)'!$B$4:$M$554,12,FALSE)</f>
        <v>Intermedio</v>
      </c>
      <c r="H19" s="275"/>
      <c r="I19" s="207"/>
    </row>
    <row r="20" spans="1:9">
      <c r="A20" s="283">
        <v>3</v>
      </c>
      <c r="B20" s="285" t="s">
        <v>1795</v>
      </c>
      <c r="C20" s="210">
        <v>1</v>
      </c>
      <c r="D20" s="223" t="s">
        <v>1165</v>
      </c>
      <c r="E20" s="212" t="str">
        <f>VLOOKUP(D20,'B.D. (Ocultar)'!$B$4:$M$554,9,FALSE)</f>
        <v>1h 5m</v>
      </c>
      <c r="F20" s="224">
        <v>4.5138888888888888E-2</v>
      </c>
      <c r="G20" s="212" t="str">
        <f>VLOOKUP(D20,'B.D. (Ocultar)'!$B$4:$M$554,12,FALSE)</f>
        <v>Intermedio</v>
      </c>
      <c r="H20" s="278" t="s">
        <v>1793</v>
      </c>
      <c r="I20" s="207"/>
    </row>
    <row r="21" spans="1:9">
      <c r="A21" s="268"/>
      <c r="B21" s="274"/>
      <c r="C21" s="214">
        <v>2</v>
      </c>
      <c r="D21" s="215" t="s">
        <v>389</v>
      </c>
      <c r="E21" s="212" t="str">
        <f>VLOOKUP(D21,'B.D. (Ocultar)'!$B$4:$M$554,9,FALSE)</f>
        <v>4hr 24min</v>
      </c>
      <c r="F21" s="213">
        <v>0.18333333333333332</v>
      </c>
      <c r="G21" s="212" t="str">
        <f>VLOOKUP(D21,'B.D. (Ocultar)'!$B$4:$M$554,12,FALSE)</f>
        <v>Intermedio</v>
      </c>
      <c r="H21" s="275"/>
      <c r="I21" s="207"/>
    </row>
    <row r="22" spans="1:9">
      <c r="A22" s="268"/>
      <c r="B22" s="274"/>
      <c r="C22" s="214">
        <v>3</v>
      </c>
      <c r="D22" s="215" t="s">
        <v>1519</v>
      </c>
      <c r="E22" s="212" t="str">
        <f>VLOOKUP(D22,'B.D. (Ocultar)'!$B$4:$M$554,9,FALSE)</f>
        <v>1h 3m</v>
      </c>
      <c r="F22" s="213">
        <v>4.3749999999999997E-2</v>
      </c>
      <c r="G22" s="212" t="str">
        <f>VLOOKUP(D22,'B.D. (Ocultar)'!$B$4:$M$554,12,FALSE)</f>
        <v>Básico - Intermedio</v>
      </c>
      <c r="H22" s="275"/>
      <c r="I22" s="207"/>
    </row>
    <row r="23" spans="1:9">
      <c r="A23" s="268"/>
      <c r="B23" s="274"/>
      <c r="C23" s="214">
        <v>4</v>
      </c>
      <c r="D23" s="215" t="s">
        <v>831</v>
      </c>
      <c r="E23" s="212" t="str">
        <f>VLOOKUP(D23,'B.D. (Ocultar)'!$B$4:$M$554,9,FALSE)</f>
        <v>1hr 55 mins</v>
      </c>
      <c r="F23" s="213">
        <v>7.9861111111111105E-2</v>
      </c>
      <c r="G23" s="212" t="str">
        <f>VLOOKUP(D23,'B.D. (Ocultar)'!$B$4:$M$554,12,FALSE)</f>
        <v>Intermedio</v>
      </c>
      <c r="H23" s="275"/>
      <c r="I23" s="207"/>
    </row>
    <row r="24" spans="1:9">
      <c r="A24" s="268"/>
      <c r="B24" s="274"/>
      <c r="C24" s="214">
        <v>5</v>
      </c>
      <c r="D24" s="215" t="s">
        <v>950</v>
      </c>
      <c r="E24" s="212" t="str">
        <f>VLOOKUP(D24,'B.D. (Ocultar)'!$B$4:$M$554,9,FALSE)</f>
        <v>1h 53m</v>
      </c>
      <c r="F24" s="213">
        <v>7.8472222222222221E-2</v>
      </c>
      <c r="G24" s="212" t="str">
        <f>VLOOKUP(D24,'B.D. (Ocultar)'!$B$4:$M$554,12,FALSE)</f>
        <v>Intermedio</v>
      </c>
      <c r="H24" s="275"/>
      <c r="I24" s="207"/>
    </row>
    <row r="25" spans="1:9">
      <c r="A25" s="268"/>
      <c r="B25" s="274"/>
      <c r="C25" s="214">
        <v>6</v>
      </c>
      <c r="D25" s="215" t="s">
        <v>583</v>
      </c>
      <c r="E25" s="212" t="str">
        <f>VLOOKUP(D25,'B.D. (Ocultar)'!$B$4:$M$554,9,FALSE)</f>
        <v>1hr 27mins</v>
      </c>
      <c r="F25" s="213">
        <v>6.0416666666666667E-2</v>
      </c>
      <c r="G25" s="212" t="str">
        <f>VLOOKUP(D25,'B.D. (Ocultar)'!$B$4:$M$554,12,FALSE)</f>
        <v>Intermedio</v>
      </c>
      <c r="H25" s="275"/>
      <c r="I25" s="207"/>
    </row>
    <row r="26" spans="1:9">
      <c r="A26" s="268"/>
      <c r="B26" s="274"/>
      <c r="C26" s="214">
        <v>7</v>
      </c>
      <c r="D26" s="215" t="s">
        <v>659</v>
      </c>
      <c r="E26" s="212" t="str">
        <f>VLOOKUP(D26,'B.D. (Ocultar)'!$B$4:$M$554,9,FALSE)</f>
        <v>1hr 26mins</v>
      </c>
      <c r="F26" s="213">
        <v>5.9722222222222225E-2</v>
      </c>
      <c r="G26" s="212" t="str">
        <f>VLOOKUP(D26,'B.D. (Ocultar)'!$B$4:$M$554,12,FALSE)</f>
        <v>Intermedio</v>
      </c>
      <c r="H26" s="275"/>
      <c r="I26" s="207"/>
    </row>
    <row r="27" spans="1:9">
      <c r="A27" s="284"/>
      <c r="B27" s="277"/>
      <c r="C27" s="214">
        <v>8</v>
      </c>
      <c r="D27" s="215" t="s">
        <v>1159</v>
      </c>
      <c r="E27" s="212" t="str">
        <f>VLOOKUP(D27,'B.D. (Ocultar)'!$B$4:$M$554,9,FALSE)</f>
        <v>1h 51m</v>
      </c>
      <c r="F27" s="213">
        <v>7.7083333333333337E-2</v>
      </c>
      <c r="G27" s="212" t="str">
        <f>VLOOKUP(D27,'B.D. (Ocultar)'!$B$4:$M$554,12,FALSE)</f>
        <v>Intermedio</v>
      </c>
      <c r="H27" s="279"/>
      <c r="I27" s="207"/>
    </row>
    <row r="28" spans="1:9">
      <c r="A28" s="282">
        <v>4</v>
      </c>
      <c r="B28" s="280" t="s">
        <v>1796</v>
      </c>
      <c r="C28" s="214">
        <v>1</v>
      </c>
      <c r="D28" s="215" t="s">
        <v>1236</v>
      </c>
      <c r="E28" s="212" t="str">
        <f>VLOOKUP(D28,'B.D. (Ocultar)'!$B$4:$M$554,9,FALSE)</f>
        <v>2h 33m</v>
      </c>
      <c r="F28" s="213">
        <v>0.10625</v>
      </c>
      <c r="G28" s="212" t="str">
        <f>VLOOKUP(D28,'B.D. (Ocultar)'!$B$4:$M$554,12,FALSE)</f>
        <v>Intermedio</v>
      </c>
      <c r="H28" s="281" t="s">
        <v>1793</v>
      </c>
      <c r="I28" s="207"/>
    </row>
    <row r="29" spans="1:9">
      <c r="A29" s="268"/>
      <c r="B29" s="274"/>
      <c r="C29" s="214">
        <v>2</v>
      </c>
      <c r="D29" s="215" t="s">
        <v>1015</v>
      </c>
      <c r="E29" s="212" t="str">
        <f>VLOOKUP(D29,'B.D. (Ocultar)'!$B$4:$M$554,9,FALSE)</f>
        <v>45m</v>
      </c>
      <c r="F29" s="216">
        <v>3.125E-2</v>
      </c>
      <c r="G29" s="212" t="str">
        <f>VLOOKUP(D29,'B.D. (Ocultar)'!$B$4:$M$554,12,FALSE)</f>
        <v>Intermedio</v>
      </c>
      <c r="H29" s="275"/>
      <c r="I29" s="207"/>
    </row>
    <row r="30" spans="1:9">
      <c r="A30" s="268"/>
      <c r="B30" s="274"/>
      <c r="C30" s="214">
        <v>3</v>
      </c>
      <c r="D30" s="215" t="s">
        <v>766</v>
      </c>
      <c r="E30" s="212" t="str">
        <f>VLOOKUP(D30,'B.D. (Ocultar)'!$B$4:$M$554,9,FALSE)</f>
        <v>1hr 59mins</v>
      </c>
      <c r="F30" s="213">
        <v>8.2638888888888887E-2</v>
      </c>
      <c r="G30" s="212" t="str">
        <f>VLOOKUP(D30,'B.D. (Ocultar)'!$B$4:$M$554,12,FALSE)</f>
        <v>Intermedio</v>
      </c>
      <c r="H30" s="275"/>
      <c r="I30" s="207"/>
    </row>
    <row r="31" spans="1:9">
      <c r="A31" s="268"/>
      <c r="B31" s="274"/>
      <c r="C31" s="214">
        <v>4</v>
      </c>
      <c r="D31" s="215" t="s">
        <v>778</v>
      </c>
      <c r="E31" s="212" t="str">
        <f>VLOOKUP(D31,'B.D. (Ocultar)'!$B$4:$M$554,9,FALSE)</f>
        <v>1hr 51mins</v>
      </c>
      <c r="F31" s="213">
        <v>7.7083333333333337E-2</v>
      </c>
      <c r="G31" s="212" t="str">
        <f>VLOOKUP(D31,'B.D. (Ocultar)'!$B$4:$M$554,12,FALSE)</f>
        <v>Intermedio</v>
      </c>
      <c r="H31" s="275"/>
      <c r="I31" s="207"/>
    </row>
    <row r="32" spans="1:9">
      <c r="A32" s="268"/>
      <c r="B32" s="274"/>
      <c r="C32" s="220">
        <v>5</v>
      </c>
      <c r="D32" s="221" t="s">
        <v>583</v>
      </c>
      <c r="E32" s="212" t="str">
        <f>VLOOKUP(D32,'B.D. (Ocultar)'!$B$4:$M$554,9,FALSE)</f>
        <v>1hr 27mins</v>
      </c>
      <c r="F32" s="222">
        <v>6.0416666666666667E-2</v>
      </c>
      <c r="G32" s="212" t="str">
        <f>VLOOKUP(D32,'B.D. (Ocultar)'!$B$4:$M$554,12,FALSE)</f>
        <v>Intermedio</v>
      </c>
      <c r="H32" s="275"/>
      <c r="I32" s="207"/>
    </row>
    <row r="33" spans="1:9">
      <c r="A33" s="283">
        <v>5</v>
      </c>
      <c r="B33" s="285" t="s">
        <v>1797</v>
      </c>
      <c r="C33" s="210">
        <v>1</v>
      </c>
      <c r="D33" s="223" t="s">
        <v>1798</v>
      </c>
      <c r="E33" s="212" t="str">
        <f>VLOOKUP(D33,'B.D. (Ocultar)'!$B$4:$M$554,9,FALSE)</f>
        <v>1h 22m</v>
      </c>
      <c r="F33" s="224">
        <v>5.6944444444444443E-2</v>
      </c>
      <c r="G33" s="212" t="str">
        <f>VLOOKUP(D33,'B.D. (Ocultar)'!$B$4:$M$554,12,FALSE)</f>
        <v>Intermedio</v>
      </c>
      <c r="H33" s="278" t="s">
        <v>1793</v>
      </c>
      <c r="I33" s="207"/>
    </row>
    <row r="34" spans="1:9">
      <c r="A34" s="268"/>
      <c r="B34" s="274"/>
      <c r="C34" s="214">
        <v>2</v>
      </c>
      <c r="D34" s="215" t="s">
        <v>1799</v>
      </c>
      <c r="E34" s="212" t="str">
        <f>VLOOKUP(D34,'B.D. (Ocultar)'!$B$4:$M$554,9,FALSE)</f>
        <v>2hrs 40mins</v>
      </c>
      <c r="F34" s="213">
        <v>0.1111111111111111</v>
      </c>
      <c r="G34" s="212" t="str">
        <f>VLOOKUP(D34,'B.D. (Ocultar)'!$B$4:$M$554,12,FALSE)</f>
        <v>Intermedio</v>
      </c>
      <c r="H34" s="275"/>
      <c r="I34" s="207"/>
    </row>
    <row r="35" spans="1:9">
      <c r="A35" s="268"/>
      <c r="B35" s="274"/>
      <c r="C35" s="214">
        <v>3</v>
      </c>
      <c r="D35" s="215" t="s">
        <v>1800</v>
      </c>
      <c r="E35" s="212" t="str">
        <f>VLOOKUP(D35,'B.D. (Ocultar)'!$B$4:$M$554,9,FALSE)</f>
        <v>1h 46m</v>
      </c>
      <c r="F35" s="213">
        <v>7.3611111111111113E-2</v>
      </c>
      <c r="G35" s="212" t="str">
        <f>VLOOKUP(D35,'B.D. (Ocultar)'!$B$4:$M$554,12,FALSE)</f>
        <v>Intermedio</v>
      </c>
      <c r="H35" s="275"/>
      <c r="I35" s="207"/>
    </row>
    <row r="36" spans="1:9">
      <c r="A36" s="268"/>
      <c r="B36" s="274"/>
      <c r="C36" s="214">
        <v>4</v>
      </c>
      <c r="D36" s="215" t="s">
        <v>1801</v>
      </c>
      <c r="E36" s="212" t="str">
        <f>VLOOKUP(D36,'B.D. (Ocultar)'!$B$4:$M$554,9,FALSE)</f>
        <v>2h 2m</v>
      </c>
      <c r="F36" s="213">
        <v>8.4722222222222227E-2</v>
      </c>
      <c r="G36" s="212" t="str">
        <f>VLOOKUP(D36,'B.D. (Ocultar)'!$B$4:$M$554,12,FALSE)</f>
        <v>Intermedio</v>
      </c>
      <c r="H36" s="275"/>
      <c r="I36" s="207"/>
    </row>
    <row r="37" spans="1:9">
      <c r="A37" s="268"/>
      <c r="B37" s="274"/>
      <c r="C37" s="214">
        <v>5</v>
      </c>
      <c r="D37" s="215" t="s">
        <v>599</v>
      </c>
      <c r="E37" s="212" t="str">
        <f>VLOOKUP(D37,'B.D. (Ocultar)'!$B$4:$M$554,9,FALSE)</f>
        <v>1hr 14mins</v>
      </c>
      <c r="F37" s="213">
        <v>5.1388888888888887E-2</v>
      </c>
      <c r="G37" s="212" t="str">
        <f>VLOOKUP(D37,'B.D. (Ocultar)'!$B$4:$M$554,12,FALSE)</f>
        <v>Intermedio</v>
      </c>
      <c r="H37" s="275"/>
      <c r="I37" s="207"/>
    </row>
    <row r="38" spans="1:9">
      <c r="A38" s="284"/>
      <c r="B38" s="277"/>
      <c r="C38" s="214">
        <v>6</v>
      </c>
      <c r="D38" s="215" t="s">
        <v>1115</v>
      </c>
      <c r="E38" s="212" t="str">
        <f>VLOOKUP(D38,'B.D. (Ocultar)'!$B$4:$M$554,9,FALSE)</f>
        <v>1h</v>
      </c>
      <c r="F38" s="213">
        <v>4.1666666666666664E-2</v>
      </c>
      <c r="G38" s="212" t="str">
        <f>VLOOKUP(D38,'B.D. (Ocultar)'!$B$4:$M$554,12,FALSE)</f>
        <v>Intermedio</v>
      </c>
      <c r="H38" s="279"/>
      <c r="I38" s="207"/>
    </row>
    <row r="39" spans="1:9">
      <c r="A39" s="282">
        <v>6</v>
      </c>
      <c r="B39" s="280" t="s">
        <v>1802</v>
      </c>
      <c r="C39" s="214">
        <v>1</v>
      </c>
      <c r="D39" s="215" t="s">
        <v>1803</v>
      </c>
      <c r="E39" s="212" t="str">
        <f>VLOOKUP(D39,'B.D. (Ocultar)'!$B$4:$M$554,9,FALSE)</f>
        <v>6h 30m</v>
      </c>
      <c r="F39" s="213">
        <v>0.27083333333333331</v>
      </c>
      <c r="G39" s="212" t="str">
        <f>VLOOKUP(D39,'B.D. (Ocultar)'!$B$4:$M$554,12,FALSE)</f>
        <v>Intermedio</v>
      </c>
      <c r="H39" s="281" t="s">
        <v>31</v>
      </c>
      <c r="I39" s="207"/>
    </row>
    <row r="40" spans="1:9">
      <c r="A40" s="268"/>
      <c r="B40" s="274"/>
      <c r="C40" s="214">
        <v>2</v>
      </c>
      <c r="D40" s="215" t="s">
        <v>710</v>
      </c>
      <c r="E40" s="212" t="str">
        <f>VLOOKUP(D40,'B.D. (Ocultar)'!$B$4:$M$554,9,FALSE)</f>
        <v>2hr 19mins</v>
      </c>
      <c r="F40" s="213">
        <v>9.6527777777777782E-2</v>
      </c>
      <c r="G40" s="212" t="str">
        <f>VLOOKUP(D40,'B.D. (Ocultar)'!$B$4:$M$554,12,FALSE)</f>
        <v>Intermedio</v>
      </c>
      <c r="H40" s="275"/>
      <c r="I40" s="207"/>
    </row>
    <row r="41" spans="1:9">
      <c r="A41" s="268"/>
      <c r="B41" s="274"/>
      <c r="C41" s="214">
        <v>3</v>
      </c>
      <c r="D41" s="215" t="s">
        <v>1804</v>
      </c>
      <c r="E41" s="212" t="str">
        <f>VLOOKUP(D41,'B.D. (Ocultar)'!$B$4:$M$554,9,FALSE)</f>
        <v>5h 44m</v>
      </c>
      <c r="F41" s="213">
        <v>0.2388888888888889</v>
      </c>
      <c r="G41" s="212" t="str">
        <f>VLOOKUP(D41,'B.D. (Ocultar)'!$B$4:$M$554,12,FALSE)</f>
        <v>Intermedio</v>
      </c>
      <c r="H41" s="275"/>
      <c r="I41" s="207"/>
    </row>
    <row r="42" spans="1:9">
      <c r="A42" s="268"/>
      <c r="B42" s="274"/>
      <c r="C42" s="220">
        <v>4</v>
      </c>
      <c r="D42" s="221" t="s">
        <v>783</v>
      </c>
      <c r="E42" s="212" t="str">
        <f>VLOOKUP(D42,'B.D. (Ocultar)'!$B$4:$M$554,9,FALSE)</f>
        <v>2hrs 47mins</v>
      </c>
      <c r="F42" s="222">
        <v>0.11597222222222223</v>
      </c>
      <c r="G42" s="212" t="str">
        <f>VLOOKUP(D42,'B.D. (Ocultar)'!$B$4:$M$554,12,FALSE)</f>
        <v>Intermedio</v>
      </c>
      <c r="H42" s="275"/>
      <c r="I42" s="207"/>
    </row>
    <row r="43" spans="1:9">
      <c r="A43" s="283">
        <v>7</v>
      </c>
      <c r="B43" s="283" t="s">
        <v>1805</v>
      </c>
      <c r="C43" s="212">
        <v>1</v>
      </c>
      <c r="D43" s="223" t="s">
        <v>1043</v>
      </c>
      <c r="E43" s="212" t="str">
        <f>VLOOKUP(D43,'B.D. (Ocultar)'!$B$4:$M$554,9,FALSE)</f>
        <v>1h</v>
      </c>
      <c r="F43" s="224">
        <v>4.1666666666666664E-2</v>
      </c>
      <c r="G43" s="212" t="str">
        <f>VLOOKUP(D43,'B.D. (Ocultar)'!$B$4:$M$554,12,FALSE)</f>
        <v>Básico</v>
      </c>
      <c r="H43" s="287" t="s">
        <v>171</v>
      </c>
      <c r="I43" s="207"/>
    </row>
    <row r="44" spans="1:9">
      <c r="A44" s="268"/>
      <c r="B44" s="268"/>
      <c r="C44" s="225">
        <v>2</v>
      </c>
      <c r="D44" s="215" t="s">
        <v>748</v>
      </c>
      <c r="E44" s="212" t="str">
        <f>VLOOKUP(D44,'B.D. (Ocultar)'!$B$4:$M$554,9,FALSE)</f>
        <v>3hrs 32mins</v>
      </c>
      <c r="F44" s="213">
        <v>0.14722222222222223</v>
      </c>
      <c r="G44" s="212" t="str">
        <f>VLOOKUP(D44,'B.D. (Ocultar)'!$B$4:$M$554,12,FALSE)</f>
        <v>Básico - Intermedio</v>
      </c>
      <c r="H44" s="268"/>
      <c r="I44" s="207"/>
    </row>
    <row r="45" spans="1:9">
      <c r="A45" s="268"/>
      <c r="B45" s="268"/>
      <c r="C45" s="225">
        <v>3</v>
      </c>
      <c r="D45" s="215" t="s">
        <v>1352</v>
      </c>
      <c r="E45" s="212" t="str">
        <f>VLOOKUP(D45,'B.D. (Ocultar)'!$B$4:$M$554,9,FALSE)</f>
        <v>1h 40m</v>
      </c>
      <c r="F45" s="213">
        <v>6.9444444444444448E-2</v>
      </c>
      <c r="G45" s="212" t="str">
        <f>VLOOKUP(D45,'B.D. (Ocultar)'!$B$4:$M$554,12,FALSE)</f>
        <v>Intermedio</v>
      </c>
      <c r="H45" s="268"/>
      <c r="I45" s="207"/>
    </row>
    <row r="46" spans="1:9">
      <c r="A46" s="284"/>
      <c r="B46" s="284"/>
      <c r="C46" s="225">
        <v>4</v>
      </c>
      <c r="D46" s="215" t="s">
        <v>1806</v>
      </c>
      <c r="E46" s="212" t="e">
        <f>VLOOKUP(D46,'B.D. (Ocultar)'!$B$4:$M$554,9,FALSE)</f>
        <v>#N/A</v>
      </c>
      <c r="F46" s="213">
        <v>0.10555555555555556</v>
      </c>
      <c r="G46" s="212" t="e">
        <f>VLOOKUP(D46,'B.D. (Ocultar)'!$B$4:$M$554,12,FALSE)</f>
        <v>#N/A</v>
      </c>
      <c r="H46" s="284"/>
      <c r="I46" s="207"/>
    </row>
    <row r="47" spans="1:9">
      <c r="A47" s="282">
        <v>8</v>
      </c>
      <c r="B47" s="280" t="s">
        <v>1807</v>
      </c>
      <c r="C47" s="214">
        <v>1</v>
      </c>
      <c r="D47" s="215" t="s">
        <v>609</v>
      </c>
      <c r="E47" s="212" t="str">
        <f>VLOOKUP(D47,'B.D. (Ocultar)'!$B$4:$M$554,9,FALSE)</f>
        <v>1hr 13mins</v>
      </c>
      <c r="F47" s="213">
        <v>5.0694444444444445E-2</v>
      </c>
      <c r="G47" s="212" t="str">
        <f>VLOOKUP(D47,'B.D. (Ocultar)'!$B$4:$M$554,12,FALSE)</f>
        <v>Básico - Intermedio</v>
      </c>
      <c r="H47" s="281" t="s">
        <v>171</v>
      </c>
      <c r="I47" s="207"/>
    </row>
    <row r="48" spans="1:9">
      <c r="A48" s="268"/>
      <c r="B48" s="274"/>
      <c r="C48" s="214">
        <v>2</v>
      </c>
      <c r="D48" s="215" t="s">
        <v>733</v>
      </c>
      <c r="E48" s="212" t="str">
        <f>VLOOKUP(D48,'B.D. (Ocultar)'!$B$4:$M$554,9,FALSE)</f>
        <v>1hr 19mins</v>
      </c>
      <c r="F48" s="213">
        <v>5.486111111111111E-2</v>
      </c>
      <c r="G48" s="212" t="str">
        <f>VLOOKUP(D48,'B.D. (Ocultar)'!$B$4:$M$554,12,FALSE)</f>
        <v>Básico - Intermedio</v>
      </c>
      <c r="H48" s="275"/>
      <c r="I48" s="207"/>
    </row>
    <row r="49" spans="1:9">
      <c r="A49" s="268"/>
      <c r="B49" s="274"/>
      <c r="C49" s="214">
        <v>3</v>
      </c>
      <c r="D49" s="215" t="s">
        <v>594</v>
      </c>
      <c r="E49" s="212" t="str">
        <f>VLOOKUP(D49,'B.D. (Ocultar)'!$B$4:$M$554,9,FALSE)</f>
        <v>1hr 7mins</v>
      </c>
      <c r="F49" s="213">
        <v>4.6527777777777779E-2</v>
      </c>
      <c r="G49" s="212" t="str">
        <f>VLOOKUP(D49,'B.D. (Ocultar)'!$B$4:$M$554,12,FALSE)</f>
        <v>Básico - Intermedio</v>
      </c>
      <c r="H49" s="275"/>
      <c r="I49" s="207"/>
    </row>
    <row r="50" spans="1:9">
      <c r="A50" s="268"/>
      <c r="B50" s="274"/>
      <c r="C50" s="214">
        <v>4</v>
      </c>
      <c r="D50" s="215" t="s">
        <v>592</v>
      </c>
      <c r="E50" s="212" t="str">
        <f>VLOOKUP(D50,'B.D. (Ocultar)'!$B$4:$M$554,9,FALSE)</f>
        <v>1hr 15mins</v>
      </c>
      <c r="F50" s="213">
        <v>5.2083333333333336E-2</v>
      </c>
      <c r="G50" s="212" t="str">
        <f>VLOOKUP(D50,'B.D. (Ocultar)'!$B$4:$M$554,12,FALSE)</f>
        <v>Básico - Intermedio</v>
      </c>
      <c r="H50" s="275"/>
      <c r="I50" s="207"/>
    </row>
    <row r="51" spans="1:9">
      <c r="A51" s="268"/>
      <c r="B51" s="274"/>
      <c r="C51" s="214">
        <v>5</v>
      </c>
      <c r="D51" s="215" t="s">
        <v>610</v>
      </c>
      <c r="E51" s="212" t="str">
        <f>VLOOKUP(D51,'B.D. (Ocultar)'!$B$4:$M$554,9,FALSE)</f>
        <v>1hr 13mins</v>
      </c>
      <c r="F51" s="213">
        <v>5.0694444444444445E-2</v>
      </c>
      <c r="G51" s="212" t="str">
        <f>VLOOKUP(D51,'B.D. (Ocultar)'!$B$4:$M$554,12,FALSE)</f>
        <v>Básico - Intermedio</v>
      </c>
      <c r="H51" s="275"/>
      <c r="I51" s="207"/>
    </row>
    <row r="52" spans="1:9">
      <c r="A52" s="268"/>
      <c r="B52" s="274"/>
      <c r="C52" s="220">
        <v>6</v>
      </c>
      <c r="D52" s="221" t="s">
        <v>686</v>
      </c>
      <c r="E52" s="212" t="str">
        <f>VLOOKUP(D52,'B.D. (Ocultar)'!$B$4:$M$554,9,FALSE)</f>
        <v>1hr 33mins</v>
      </c>
      <c r="F52" s="222">
        <v>6.458333333333334E-2</v>
      </c>
      <c r="G52" s="212" t="str">
        <f>VLOOKUP(D52,'B.D. (Ocultar)'!$B$4:$M$554,12,FALSE)</f>
        <v>Intermedio</v>
      </c>
      <c r="H52" s="275"/>
      <c r="I52" s="207"/>
    </row>
    <row r="53" spans="1:9">
      <c r="A53" s="283">
        <v>9</v>
      </c>
      <c r="B53" s="285" t="s">
        <v>1808</v>
      </c>
      <c r="C53" s="210">
        <v>1</v>
      </c>
      <c r="D53" s="223" t="s">
        <v>1250</v>
      </c>
      <c r="E53" s="212" t="str">
        <f>VLOOKUP(D53,'B.D. (Ocultar)'!$B$4:$M$554,9,FALSE)</f>
        <v>1h 42m</v>
      </c>
      <c r="F53" s="224">
        <v>7.0833333333333331E-2</v>
      </c>
      <c r="G53" s="212" t="str">
        <f>VLOOKUP(D53,'B.D. (Ocultar)'!$B$4:$M$554,12,FALSE)</f>
        <v>Intermedio</v>
      </c>
      <c r="H53" s="278" t="s">
        <v>71</v>
      </c>
      <c r="I53" s="207"/>
    </row>
    <row r="54" spans="1:9">
      <c r="A54" s="268"/>
      <c r="B54" s="274"/>
      <c r="C54" s="214">
        <v>2</v>
      </c>
      <c r="D54" s="215" t="s">
        <v>1269</v>
      </c>
      <c r="E54" s="212" t="str">
        <f>VLOOKUP(D54,'B.D. (Ocultar)'!$B$4:$M$554,9,FALSE)</f>
        <v>1h 33m</v>
      </c>
      <c r="F54" s="213">
        <v>6.458333333333334E-2</v>
      </c>
      <c r="G54" s="212" t="str">
        <f>VLOOKUP(D54,'B.D. (Ocultar)'!$B$4:$M$554,12,FALSE)</f>
        <v>Intermedio</v>
      </c>
      <c r="H54" s="275"/>
      <c r="I54" s="207"/>
    </row>
    <row r="55" spans="1:9">
      <c r="A55" s="268"/>
      <c r="B55" s="274"/>
      <c r="C55" s="214">
        <v>3</v>
      </c>
      <c r="D55" s="215" t="s">
        <v>1267</v>
      </c>
      <c r="E55" s="212" t="str">
        <f>VLOOKUP(D55,'B.D. (Ocultar)'!$B$4:$M$554,9,FALSE)</f>
        <v>2h 11m</v>
      </c>
      <c r="F55" s="213">
        <v>9.0972222222222218E-2</v>
      </c>
      <c r="G55" s="212" t="str">
        <f>VLOOKUP(D55,'B.D. (Ocultar)'!$B$4:$M$554,12,FALSE)</f>
        <v>Intermedio</v>
      </c>
      <c r="H55" s="275"/>
      <c r="I55" s="207"/>
    </row>
    <row r="56" spans="1:9">
      <c r="A56" s="268"/>
      <c r="B56" s="274"/>
      <c r="C56" s="214">
        <v>4</v>
      </c>
      <c r="D56" s="215" t="s">
        <v>1261</v>
      </c>
      <c r="E56" s="212" t="str">
        <f>VLOOKUP(D56,'B.D. (Ocultar)'!$B$4:$M$554,9,FALSE)</f>
        <v>1h 31m</v>
      </c>
      <c r="F56" s="213">
        <v>6.3194444444444442E-2</v>
      </c>
      <c r="G56" s="212" t="str">
        <f>VLOOKUP(D56,'B.D. (Ocultar)'!$B$4:$M$554,12,FALSE)</f>
        <v>Intermedio</v>
      </c>
      <c r="H56" s="275"/>
      <c r="I56" s="207"/>
    </row>
    <row r="57" spans="1:9">
      <c r="A57" s="284"/>
      <c r="B57" s="277"/>
      <c r="C57" s="214">
        <v>5</v>
      </c>
      <c r="D57" s="215" t="s">
        <v>1341</v>
      </c>
      <c r="E57" s="212" t="str">
        <f>VLOOKUP(D57,'B.D. (Ocultar)'!$B$4:$M$554,9,FALSE)</f>
        <v>45m</v>
      </c>
      <c r="F57" s="216">
        <v>3.125E-2</v>
      </c>
      <c r="G57" s="212" t="str">
        <f>VLOOKUP(D57,'B.D. (Ocultar)'!$B$4:$M$554,12,FALSE)</f>
        <v>Intermedio</v>
      </c>
      <c r="H57" s="279"/>
      <c r="I57" s="207"/>
    </row>
    <row r="58" spans="1:9">
      <c r="A58" s="282">
        <v>10</v>
      </c>
      <c r="B58" s="280" t="s">
        <v>1809</v>
      </c>
      <c r="C58" s="214">
        <v>1</v>
      </c>
      <c r="D58" s="215" t="s">
        <v>997</v>
      </c>
      <c r="E58" s="212" t="str">
        <f>VLOOKUP(D58,'B.D. (Ocultar)'!$B$4:$M$554,9,FALSE)</f>
        <v>1h</v>
      </c>
      <c r="F58" s="213">
        <v>4.1666666666666664E-2</v>
      </c>
      <c r="G58" s="212" t="str">
        <f>VLOOKUP(D58,'B.D. (Ocultar)'!$B$4:$M$554,12,FALSE)</f>
        <v>Intermedio</v>
      </c>
      <c r="H58" s="281" t="s">
        <v>71</v>
      </c>
      <c r="I58" s="207"/>
    </row>
    <row r="59" spans="1:9">
      <c r="A59" s="268"/>
      <c r="B59" s="274"/>
      <c r="C59" s="214">
        <v>2</v>
      </c>
      <c r="D59" s="215" t="s">
        <v>628</v>
      </c>
      <c r="E59" s="212" t="str">
        <f>VLOOKUP(D59,'B.D. (Ocultar)'!$B$4:$M$554,9,FALSE)</f>
        <v>2hr 21mins</v>
      </c>
      <c r="F59" s="213">
        <v>9.7916666666666666E-2</v>
      </c>
      <c r="G59" s="212" t="str">
        <f>VLOOKUP(D59,'B.D. (Ocultar)'!$B$4:$M$554,12,FALSE)</f>
        <v>Básico - Intermedio</v>
      </c>
      <c r="H59" s="275"/>
      <c r="I59" s="207"/>
    </row>
    <row r="60" spans="1:9">
      <c r="A60" s="284"/>
      <c r="B60" s="277"/>
      <c r="C60" s="214">
        <v>3</v>
      </c>
      <c r="D60" s="215" t="s">
        <v>1269</v>
      </c>
      <c r="E60" s="212" t="str">
        <f>VLOOKUP(D60,'B.D. (Ocultar)'!$B$4:$M$554,9,FALSE)</f>
        <v>1h 33m</v>
      </c>
      <c r="F60" s="213">
        <v>6.458333333333334E-2</v>
      </c>
      <c r="G60" s="212" t="str">
        <f>VLOOKUP(D60,'B.D. (Ocultar)'!$B$4:$M$554,12,FALSE)</f>
        <v>Intermedio</v>
      </c>
      <c r="H60" s="279"/>
      <c r="I60" s="207"/>
    </row>
    <row r="61" spans="1:9">
      <c r="A61" s="217"/>
      <c r="B61" s="218"/>
      <c r="C61" s="214">
        <v>1</v>
      </c>
      <c r="D61" s="215" t="s">
        <v>844</v>
      </c>
      <c r="E61" s="212" t="str">
        <f>VLOOKUP(D61,'B.D. (Ocultar)'!$B$4:$M$554,9,FALSE)</f>
        <v>2hrs 55 mins</v>
      </c>
      <c r="F61" s="225" t="s">
        <v>1810</v>
      </c>
      <c r="G61" s="212" t="str">
        <f>VLOOKUP(D61,'B.D. (Ocultar)'!$B$4:$M$554,12,FALSE)</f>
        <v>Básico - Intermedio</v>
      </c>
      <c r="H61" s="219"/>
      <c r="I61" s="207"/>
    </row>
    <row r="62" spans="1:9">
      <c r="A62" s="282">
        <v>11</v>
      </c>
      <c r="B62" s="280" t="s">
        <v>1811</v>
      </c>
      <c r="C62" s="214">
        <v>2</v>
      </c>
      <c r="D62" s="215" t="s">
        <v>926</v>
      </c>
      <c r="E62" s="212" t="str">
        <f>VLOOKUP(D62,'B.D. (Ocultar)'!$B$4:$M$554,9,FALSE)</f>
        <v>1h 3 m</v>
      </c>
      <c r="F62" s="213">
        <v>4.3749999999999997E-2</v>
      </c>
      <c r="G62" s="212" t="str">
        <f>VLOOKUP(D62,'B.D. (Ocultar)'!$B$4:$M$554,12,FALSE)</f>
        <v>Intermedio</v>
      </c>
      <c r="H62" s="281" t="s">
        <v>1390</v>
      </c>
      <c r="I62" s="207"/>
    </row>
    <row r="63" spans="1:9">
      <c r="A63" s="268"/>
      <c r="B63" s="274"/>
      <c r="C63" s="214">
        <v>3</v>
      </c>
      <c r="D63" s="215" t="s">
        <v>820</v>
      </c>
      <c r="E63" s="212" t="str">
        <f>VLOOKUP(D63,'B.D. (Ocultar)'!$B$4:$M$554,9,FALSE)</f>
        <v>2hrs 52mins</v>
      </c>
      <c r="F63" s="213">
        <v>0.11944444444444445</v>
      </c>
      <c r="G63" s="212" t="str">
        <f>VLOOKUP(D63,'B.D. (Ocultar)'!$B$4:$M$554,12,FALSE)</f>
        <v>Intermedio</v>
      </c>
      <c r="H63" s="275"/>
      <c r="I63" s="207"/>
    </row>
    <row r="64" spans="1:9">
      <c r="A64" s="268"/>
      <c r="B64" s="274"/>
      <c r="C64" s="214">
        <v>4</v>
      </c>
      <c r="D64" s="215" t="s">
        <v>647</v>
      </c>
      <c r="E64" s="212" t="str">
        <f>VLOOKUP(D64,'B.D. (Ocultar)'!$B$4:$M$554,9,FALSE)</f>
        <v>1hr 21mins</v>
      </c>
      <c r="F64" s="213">
        <v>5.6250000000000001E-2</v>
      </c>
      <c r="G64" s="212" t="str">
        <f>VLOOKUP(D64,'B.D. (Ocultar)'!$B$4:$M$554,12,FALSE)</f>
        <v>Intermedio</v>
      </c>
      <c r="H64" s="275"/>
      <c r="I64" s="207"/>
    </row>
    <row r="65" spans="1:9">
      <c r="A65" s="268"/>
      <c r="B65" s="274"/>
      <c r="C65" s="214">
        <v>5</v>
      </c>
      <c r="D65" s="215" t="s">
        <v>720</v>
      </c>
      <c r="E65" s="212" t="str">
        <f>VLOOKUP(D65,'B.D. (Ocultar)'!$B$4:$M$554,9,FALSE)</f>
        <v>1hr 47mins</v>
      </c>
      <c r="F65" s="213">
        <v>7.4305555555555555E-2</v>
      </c>
      <c r="G65" s="212" t="str">
        <f>VLOOKUP(D65,'B.D. (Ocultar)'!$B$4:$M$554,12,FALSE)</f>
        <v>Intermedio</v>
      </c>
      <c r="H65" s="275"/>
      <c r="I65" s="207"/>
    </row>
    <row r="66" spans="1:9">
      <c r="A66" s="268"/>
      <c r="B66" s="274"/>
      <c r="C66" s="220">
        <v>6</v>
      </c>
      <c r="D66" s="221" t="s">
        <v>699</v>
      </c>
      <c r="E66" s="212" t="str">
        <f>VLOOKUP(D66,'B.D. (Ocultar)'!$B$4:$M$554,9,FALSE)</f>
        <v>1hr 18mins</v>
      </c>
      <c r="F66" s="222">
        <v>5.4166666666666669E-2</v>
      </c>
      <c r="G66" s="212" t="str">
        <f>VLOOKUP(D66,'B.D. (Ocultar)'!$B$4:$M$554,12,FALSE)</f>
        <v>Intermedio</v>
      </c>
      <c r="H66" s="275"/>
      <c r="I66" s="207"/>
    </row>
    <row r="67" spans="1:9">
      <c r="A67" s="283">
        <v>12</v>
      </c>
      <c r="B67" s="285" t="s">
        <v>1812</v>
      </c>
      <c r="C67" s="210">
        <v>1</v>
      </c>
      <c r="D67" s="223" t="s">
        <v>1069</v>
      </c>
      <c r="E67" s="212" t="str">
        <f>VLOOKUP(D67,'B.D. (Ocultar)'!$B$4:$M$554,9,FALSE)</f>
        <v>1h 45m</v>
      </c>
      <c r="F67" s="224">
        <v>7.2916666666666671E-2</v>
      </c>
      <c r="G67" s="212" t="str">
        <f>VLOOKUP(D67,'B.D. (Ocultar)'!$B$4:$M$554,12,FALSE)</f>
        <v>Intermedio</v>
      </c>
      <c r="H67" s="278" t="s">
        <v>1390</v>
      </c>
      <c r="I67" s="207"/>
    </row>
    <row r="68" spans="1:9">
      <c r="A68" s="268"/>
      <c r="B68" s="274"/>
      <c r="C68" s="214">
        <v>2</v>
      </c>
      <c r="D68" s="215" t="s">
        <v>864</v>
      </c>
      <c r="E68" s="212" t="str">
        <f>VLOOKUP(D68,'B.D. (Ocultar)'!$B$4:$M$554,9,FALSE)</f>
        <v>1hr 33 mins</v>
      </c>
      <c r="F68" s="213">
        <v>6.458333333333334E-2</v>
      </c>
      <c r="G68" s="212" t="str">
        <f>VLOOKUP(D68,'B.D. (Ocultar)'!$B$4:$M$554,12,FALSE)</f>
        <v>Intermedio</v>
      </c>
      <c r="H68" s="275"/>
      <c r="I68" s="207"/>
    </row>
    <row r="69" spans="1:9">
      <c r="A69" s="268"/>
      <c r="B69" s="274"/>
      <c r="C69" s="214">
        <v>3</v>
      </c>
      <c r="D69" s="215" t="s">
        <v>650</v>
      </c>
      <c r="E69" s="212" t="str">
        <f>VLOOKUP(D69,'B.D. (Ocultar)'!$B$4:$M$554,9,FALSE)</f>
        <v>1hr 18mins</v>
      </c>
      <c r="F69" s="213">
        <v>5.4166666666666669E-2</v>
      </c>
      <c r="G69" s="212" t="str">
        <f>VLOOKUP(D69,'B.D. (Ocultar)'!$B$4:$M$554,12,FALSE)</f>
        <v>Intermedio</v>
      </c>
      <c r="H69" s="275"/>
      <c r="I69" s="207"/>
    </row>
    <row r="70" spans="1:9">
      <c r="A70" s="268"/>
      <c r="B70" s="274"/>
      <c r="C70" s="214">
        <v>4</v>
      </c>
      <c r="D70" s="215" t="s">
        <v>746</v>
      </c>
      <c r="E70" s="212" t="str">
        <f>VLOOKUP(D70,'B.D. (Ocultar)'!$B$4:$M$554,9,FALSE)</f>
        <v>57mins</v>
      </c>
      <c r="F70" s="216">
        <v>3.9583333333333331E-2</v>
      </c>
      <c r="G70" s="212" t="str">
        <f>VLOOKUP(D70,'B.D. (Ocultar)'!$B$4:$M$554,12,FALSE)</f>
        <v>Intermedio</v>
      </c>
      <c r="H70" s="275"/>
      <c r="I70" s="207"/>
    </row>
    <row r="71" spans="1:9">
      <c r="A71" s="284"/>
      <c r="B71" s="277"/>
      <c r="C71" s="214">
        <v>5</v>
      </c>
      <c r="D71" s="215" t="s">
        <v>1075</v>
      </c>
      <c r="E71" s="212" t="str">
        <f>VLOOKUP(D71,'B.D. (Ocultar)'!$B$4:$M$554,9,FALSE)</f>
        <v>1h 5m</v>
      </c>
      <c r="F71" s="213">
        <v>4.5138888888888888E-2</v>
      </c>
      <c r="G71" s="212" t="str">
        <f>VLOOKUP(D71,'B.D. (Ocultar)'!$B$4:$M$554,12,FALSE)</f>
        <v>Intermedio</v>
      </c>
      <c r="H71" s="279"/>
      <c r="I71" s="207"/>
    </row>
    <row r="72" spans="1:9">
      <c r="A72" s="282">
        <v>13</v>
      </c>
      <c r="B72" s="280" t="s">
        <v>1813</v>
      </c>
      <c r="C72" s="214">
        <v>1</v>
      </c>
      <c r="D72" s="215" t="s">
        <v>565</v>
      </c>
      <c r="E72" s="212" t="str">
        <f>VLOOKUP(D72,'B.D. (Ocultar)'!$B$4:$M$554,9,FALSE)</f>
        <v>1hr 8mins</v>
      </c>
      <c r="F72" s="213">
        <v>4.7222222222222221E-2</v>
      </c>
      <c r="G72" s="212" t="str">
        <f>VLOOKUP(D72,'B.D. (Ocultar)'!$B$4:$M$554,12,FALSE)</f>
        <v>Intermedio</v>
      </c>
      <c r="H72" s="281" t="s">
        <v>1390</v>
      </c>
      <c r="I72" s="207"/>
    </row>
    <row r="73" spans="1:9">
      <c r="A73" s="268"/>
      <c r="B73" s="274"/>
      <c r="C73" s="214">
        <v>2</v>
      </c>
      <c r="D73" s="215" t="s">
        <v>1029</v>
      </c>
      <c r="E73" s="212" t="str">
        <f>VLOOKUP(D73,'B.D. (Ocultar)'!$B$4:$M$554,9,FALSE)</f>
        <v>1h 24m</v>
      </c>
      <c r="F73" s="213">
        <v>5.8333333333333334E-2</v>
      </c>
      <c r="G73" s="212" t="str">
        <f>VLOOKUP(D73,'B.D. (Ocultar)'!$B$4:$M$554,12,FALSE)</f>
        <v>Intermedio</v>
      </c>
      <c r="H73" s="275"/>
      <c r="I73" s="207"/>
    </row>
    <row r="74" spans="1:9">
      <c r="A74" s="268"/>
      <c r="B74" s="274"/>
      <c r="C74" s="214">
        <v>3</v>
      </c>
      <c r="D74" s="215" t="s">
        <v>1007</v>
      </c>
      <c r="E74" s="212" t="str">
        <f>VLOOKUP(D74,'B.D. (Ocultar)'!$B$4:$M$554,9,FALSE)</f>
        <v>46m</v>
      </c>
      <c r="F74" s="213">
        <v>3.1944444444444442E-2</v>
      </c>
      <c r="G74" s="212" t="str">
        <f>VLOOKUP(D74,'B.D. (Ocultar)'!$B$4:$M$554,12,FALSE)</f>
        <v>Intermedio</v>
      </c>
      <c r="H74" s="275"/>
      <c r="I74" s="207"/>
    </row>
    <row r="75" spans="1:9">
      <c r="A75" s="268"/>
      <c r="B75" s="274"/>
      <c r="C75" s="214">
        <v>4</v>
      </c>
      <c r="D75" s="215" t="s">
        <v>947</v>
      </c>
      <c r="E75" s="212" t="str">
        <f>VLOOKUP(D75,'B.D. (Ocultar)'!$B$4:$M$554,9,FALSE)</f>
        <v>1 h 4 m</v>
      </c>
      <c r="F75" s="213">
        <v>4.4444444444444446E-2</v>
      </c>
      <c r="G75" s="212" t="str">
        <f>VLOOKUP(D75,'B.D. (Ocultar)'!$B$4:$M$554,12,FALSE)</f>
        <v>Intermedio</v>
      </c>
      <c r="H75" s="275"/>
      <c r="I75" s="207"/>
    </row>
    <row r="76" spans="1:9">
      <c r="A76" s="268"/>
      <c r="B76" s="274"/>
      <c r="C76" s="220">
        <v>5</v>
      </c>
      <c r="D76" s="221" t="s">
        <v>792</v>
      </c>
      <c r="E76" s="212" t="str">
        <f>VLOOKUP(D76,'B.D. (Ocultar)'!$B$4:$M$554,9,FALSE)</f>
        <v>51mins</v>
      </c>
      <c r="F76" s="216">
        <v>3.5416666666666666E-2</v>
      </c>
      <c r="G76" s="212" t="str">
        <f>VLOOKUP(D76,'B.D. (Ocultar)'!$B$4:$M$554,12,FALSE)</f>
        <v>Intermedio</v>
      </c>
      <c r="H76" s="275"/>
      <c r="I76" s="207"/>
    </row>
    <row r="77" spans="1:9">
      <c r="A77" s="283">
        <v>14</v>
      </c>
      <c r="B77" s="285" t="s">
        <v>1814</v>
      </c>
      <c r="C77" s="210">
        <v>1</v>
      </c>
      <c r="D77" s="223" t="s">
        <v>684</v>
      </c>
      <c r="E77" s="212" t="str">
        <f>VLOOKUP(D77,'B.D. (Ocultar)'!$B$4:$M$554,9,FALSE)</f>
        <v>2hr 14mins</v>
      </c>
      <c r="F77" s="224">
        <v>9.3055555555555558E-2</v>
      </c>
      <c r="G77" s="212" t="str">
        <f>VLOOKUP(D77,'B.D. (Ocultar)'!$B$4:$M$554,12,FALSE)</f>
        <v>Intermedio</v>
      </c>
      <c r="H77" s="278" t="s">
        <v>1390</v>
      </c>
      <c r="I77" s="207"/>
    </row>
    <row r="78" spans="1:9">
      <c r="A78" s="268"/>
      <c r="B78" s="274"/>
      <c r="C78" s="214">
        <v>2</v>
      </c>
      <c r="D78" s="215" t="s">
        <v>706</v>
      </c>
      <c r="E78" s="212" t="str">
        <f>VLOOKUP(D78,'B.D. (Ocultar)'!$B$4:$M$554,9,FALSE)</f>
        <v>1hr 55mins</v>
      </c>
      <c r="F78" s="213">
        <v>7.9861111111111105E-2</v>
      </c>
      <c r="G78" s="212" t="str">
        <f>VLOOKUP(D78,'B.D. (Ocultar)'!$B$4:$M$554,12,FALSE)</f>
        <v>Intermedio</v>
      </c>
      <c r="H78" s="275"/>
      <c r="I78" s="207"/>
    </row>
    <row r="79" spans="1:9">
      <c r="A79" s="268"/>
      <c r="B79" s="274"/>
      <c r="C79" s="214">
        <v>3</v>
      </c>
      <c r="D79" s="215" t="s">
        <v>616</v>
      </c>
      <c r="E79" s="212" t="str">
        <f>VLOOKUP(D79,'B.D. (Ocultar)'!$B$4:$M$554,9,FALSE)</f>
        <v>1hr 58mins</v>
      </c>
      <c r="F79" s="213">
        <v>8.1944444444444445E-2</v>
      </c>
      <c r="G79" s="212" t="str">
        <f>VLOOKUP(D79,'B.D. (Ocultar)'!$B$4:$M$554,12,FALSE)</f>
        <v>Intermedio</v>
      </c>
      <c r="H79" s="275"/>
      <c r="I79" s="207"/>
    </row>
    <row r="80" spans="1:9">
      <c r="A80" s="268"/>
      <c r="B80" s="274"/>
      <c r="C80" s="214">
        <v>4</v>
      </c>
      <c r="D80" s="215" t="s">
        <v>545</v>
      </c>
      <c r="E80" s="212" t="str">
        <f>VLOOKUP(D80,'B.D. (Ocultar)'!$B$4:$M$554,9,FALSE)</f>
        <v>1hr 40mins</v>
      </c>
      <c r="F80" s="213">
        <v>6.9444444444444448E-2</v>
      </c>
      <c r="G80" s="212" t="str">
        <f>VLOOKUP(D80,'B.D. (Ocultar)'!$B$4:$M$554,12,FALSE)</f>
        <v>Intermedio</v>
      </c>
      <c r="H80" s="275"/>
      <c r="I80" s="207"/>
    </row>
    <row r="81" spans="1:9">
      <c r="A81" s="268"/>
      <c r="B81" s="274"/>
      <c r="C81" s="214">
        <v>5</v>
      </c>
      <c r="D81" s="215" t="s">
        <v>682</v>
      </c>
      <c r="E81" s="212" t="str">
        <f>VLOOKUP(D81,'B.D. (Ocultar)'!$B$4:$M$554,9,FALSE)</f>
        <v>1hr 23mins</v>
      </c>
      <c r="F81" s="213">
        <v>5.7638888888888892E-2</v>
      </c>
      <c r="G81" s="212" t="str">
        <f>VLOOKUP(D81,'B.D. (Ocultar)'!$B$4:$M$554,12,FALSE)</f>
        <v>Intermedio</v>
      </c>
      <c r="H81" s="275"/>
      <c r="I81" s="207"/>
    </row>
    <row r="82" spans="1:9">
      <c r="A82" s="284"/>
      <c r="B82" s="277"/>
      <c r="C82" s="214">
        <v>6</v>
      </c>
      <c r="D82" s="215" t="s">
        <v>603</v>
      </c>
      <c r="E82" s="212" t="str">
        <f>VLOOKUP(D82,'B.D. (Ocultar)'!$B$4:$M$554,9,FALSE)</f>
        <v>1hr 21mins</v>
      </c>
      <c r="F82" s="213">
        <v>5.6250000000000001E-2</v>
      </c>
      <c r="G82" s="212" t="str">
        <f>VLOOKUP(D82,'B.D. (Ocultar)'!$B$4:$M$554,12,FALSE)</f>
        <v>Avanzado</v>
      </c>
      <c r="H82" s="279"/>
      <c r="I82" s="207"/>
    </row>
    <row r="83" spans="1:9">
      <c r="A83" s="282">
        <v>15</v>
      </c>
      <c r="B83" s="286" t="s">
        <v>1815</v>
      </c>
      <c r="C83" s="214">
        <v>1</v>
      </c>
      <c r="D83" s="215" t="s">
        <v>776</v>
      </c>
      <c r="E83" s="212" t="str">
        <f>VLOOKUP(D83,'B.D. (Ocultar)'!$B$4:$M$554,9,FALSE)</f>
        <v>1hr 34mins</v>
      </c>
      <c r="F83" s="213">
        <v>6.5277777777777782E-2</v>
      </c>
      <c r="G83" s="212" t="str">
        <f>VLOOKUP(D83,'B.D. (Ocultar)'!$B$4:$M$554,12,FALSE)</f>
        <v>Básico</v>
      </c>
      <c r="H83" s="281" t="s">
        <v>1390</v>
      </c>
      <c r="I83" s="207"/>
    </row>
    <row r="84" spans="1:9">
      <c r="A84" s="268"/>
      <c r="B84" s="274"/>
      <c r="C84" s="214">
        <v>2</v>
      </c>
      <c r="D84" s="215" t="s">
        <v>735</v>
      </c>
      <c r="E84" s="212" t="str">
        <f>VLOOKUP(D84,'B.D. (Ocultar)'!$B$4:$M$554,9,FALSE)</f>
        <v>1hr 41mins</v>
      </c>
      <c r="F84" s="213">
        <v>7.013888888888889E-2</v>
      </c>
      <c r="G84" s="212" t="str">
        <f>VLOOKUP(D84,'B.D. (Ocultar)'!$B$4:$M$554,12,FALSE)</f>
        <v>Intermedio</v>
      </c>
      <c r="H84" s="275"/>
      <c r="I84" s="207"/>
    </row>
    <row r="85" spans="1:9">
      <c r="A85" s="268"/>
      <c r="B85" s="274"/>
      <c r="C85" s="214">
        <v>3</v>
      </c>
      <c r="D85" s="215" t="s">
        <v>788</v>
      </c>
      <c r="E85" s="212" t="str">
        <f>VLOOKUP(D85,'B.D. (Ocultar)'!$B$4:$M$554,9,FALSE)</f>
        <v>1hr 7mins</v>
      </c>
      <c r="F85" s="213">
        <v>4.6527777777777779E-2</v>
      </c>
      <c r="G85" s="212" t="str">
        <f>VLOOKUP(D85,'B.D. (Ocultar)'!$B$4:$M$554,12,FALSE)</f>
        <v>Intermedio</v>
      </c>
      <c r="H85" s="275"/>
      <c r="I85" s="207"/>
    </row>
    <row r="86" spans="1:9">
      <c r="A86" s="268"/>
      <c r="B86" s="274"/>
      <c r="C86" s="220">
        <v>4</v>
      </c>
      <c r="D86" s="221" t="s">
        <v>632</v>
      </c>
      <c r="E86" s="212" t="str">
        <f>VLOOKUP(D86,'B.D. (Ocultar)'!$B$4:$M$554,9,FALSE)</f>
        <v>53mins</v>
      </c>
      <c r="F86" s="216">
        <v>3.6805555555555557E-2</v>
      </c>
      <c r="G86" s="212" t="str">
        <f>VLOOKUP(D86,'B.D. (Ocultar)'!$B$4:$M$554,12,FALSE)</f>
        <v>Intermedio</v>
      </c>
      <c r="H86" s="275"/>
      <c r="I86" s="207"/>
    </row>
    <row r="87" spans="1:9">
      <c r="A87" s="283">
        <v>16</v>
      </c>
      <c r="B87" s="285" t="s">
        <v>1816</v>
      </c>
      <c r="C87" s="210">
        <v>1</v>
      </c>
      <c r="D87" s="223" t="s">
        <v>808</v>
      </c>
      <c r="E87" s="212" t="str">
        <f>VLOOKUP(D87,'B.D. (Ocultar)'!$B$4:$M$554,9,FALSE)</f>
        <v>2hrs 16mins</v>
      </c>
      <c r="F87" s="224">
        <v>9.4444444444444442E-2</v>
      </c>
      <c r="G87" s="212" t="str">
        <f>VLOOKUP(D87,'B.D. (Ocultar)'!$B$4:$M$554,12,FALSE)</f>
        <v>Intermedio</v>
      </c>
      <c r="H87" s="278" t="s">
        <v>31</v>
      </c>
      <c r="I87" s="207"/>
    </row>
    <row r="88" spans="1:9">
      <c r="A88" s="268"/>
      <c r="B88" s="274"/>
      <c r="C88" s="214">
        <v>2</v>
      </c>
      <c r="D88" s="215" t="s">
        <v>679</v>
      </c>
      <c r="E88" s="212" t="str">
        <f>VLOOKUP(D88,'B.D. (Ocultar)'!$B$4:$M$554,9,FALSE)</f>
        <v>3hr 2mins</v>
      </c>
      <c r="F88" s="213">
        <v>0.12638888888888888</v>
      </c>
      <c r="G88" s="212" t="str">
        <f>VLOOKUP(D88,'B.D. (Ocultar)'!$B$4:$M$554,12,FALSE)</f>
        <v>Intermedio</v>
      </c>
      <c r="H88" s="275"/>
      <c r="I88" s="207"/>
    </row>
    <row r="89" spans="1:9">
      <c r="A89" s="268"/>
      <c r="B89" s="274"/>
      <c r="C89" s="214">
        <v>3</v>
      </c>
      <c r="D89" s="215" t="s">
        <v>557</v>
      </c>
      <c r="E89" s="212" t="str">
        <f>VLOOKUP(D89,'B.D. (Ocultar)'!$B$4:$M$554,9,FALSE)</f>
        <v>1hr 3 mins</v>
      </c>
      <c r="F89" s="213">
        <v>4.3749999999999997E-2</v>
      </c>
      <c r="G89" s="212" t="str">
        <f>VLOOKUP(D89,'B.D. (Ocultar)'!$B$4:$M$554,12,FALSE)</f>
        <v>Intermedio</v>
      </c>
      <c r="H89" s="275"/>
      <c r="I89" s="207"/>
    </row>
    <row r="90" spans="1:9">
      <c r="A90" s="268"/>
      <c r="B90" s="274"/>
      <c r="C90" s="214">
        <v>4</v>
      </c>
      <c r="D90" s="215" t="s">
        <v>723</v>
      </c>
      <c r="E90" s="212" t="str">
        <f>VLOOKUP(D90,'B.D. (Ocultar)'!$B$4:$M$554,9,FALSE)</f>
        <v>56 mins</v>
      </c>
      <c r="F90" s="213">
        <v>3.888888888888889E-2</v>
      </c>
      <c r="G90" s="212" t="str">
        <f>VLOOKUP(D90,'B.D. (Ocultar)'!$B$4:$M$554,12,FALSE)</f>
        <v>Intermedio</v>
      </c>
      <c r="H90" s="275"/>
      <c r="I90" s="207"/>
    </row>
    <row r="91" spans="1:9">
      <c r="A91" s="284"/>
      <c r="B91" s="277"/>
      <c r="C91" s="214">
        <v>5</v>
      </c>
      <c r="D91" s="215" t="s">
        <v>694</v>
      </c>
      <c r="E91" s="212" t="str">
        <f>VLOOKUP(D91,'B.D. (Ocultar)'!$B$4:$M$554,9,FALSE)</f>
        <v>1hr 9mins</v>
      </c>
      <c r="F91" s="213">
        <v>4.791666666666667E-2</v>
      </c>
      <c r="G91" s="212" t="str">
        <f>VLOOKUP(D91,'B.D. (Ocultar)'!$B$4:$M$554,12,FALSE)</f>
        <v>Intermedio</v>
      </c>
      <c r="H91" s="279"/>
      <c r="I91" s="207"/>
    </row>
    <row r="92" spans="1:9">
      <c r="A92" s="283">
        <v>17</v>
      </c>
      <c r="B92" s="285" t="s">
        <v>1817</v>
      </c>
      <c r="C92" s="210">
        <v>1</v>
      </c>
      <c r="D92" s="223" t="s">
        <v>1343</v>
      </c>
      <c r="E92" s="212" t="str">
        <f>VLOOKUP(D92,'B.D. (Ocultar)'!$B$4:$M$554,9,FALSE)</f>
        <v>3h 18m</v>
      </c>
      <c r="F92" s="224">
        <v>0.13750000000000001</v>
      </c>
      <c r="G92" s="212" t="str">
        <f>VLOOKUP(D92,'B.D. (Ocultar)'!$B$4:$M$554,12,FALSE)</f>
        <v>Intermedio</v>
      </c>
      <c r="H92" s="287" t="s">
        <v>51</v>
      </c>
    </row>
    <row r="93" spans="1:9">
      <c r="A93" s="268"/>
      <c r="B93" s="274"/>
      <c r="C93" s="214">
        <v>2</v>
      </c>
      <c r="D93" s="215" t="s">
        <v>1176</v>
      </c>
      <c r="E93" s="212" t="str">
        <f>VLOOKUP(D93,'B.D. (Ocultar)'!$B$4:$M$554,9,FALSE)</f>
        <v>1h 11m</v>
      </c>
      <c r="F93" s="213">
        <v>4.9305555555555554E-2</v>
      </c>
      <c r="G93" s="212" t="str">
        <f>VLOOKUP(D93,'B.D. (Ocultar)'!$B$4:$M$554,12,FALSE)</f>
        <v>No aplica</v>
      </c>
      <c r="H93" s="268"/>
    </row>
    <row r="94" spans="1:9">
      <c r="A94" s="268"/>
      <c r="B94" s="274"/>
      <c r="C94" s="214">
        <v>3</v>
      </c>
      <c r="D94" s="223" t="s">
        <v>257</v>
      </c>
      <c r="E94" s="212" t="str">
        <f>VLOOKUP(D94,'B.D. (Ocultar)'!$B$4:$M$554,9,FALSE)</f>
        <v>1hr 54 min</v>
      </c>
      <c r="F94" s="224">
        <v>7.9166666666666663E-2</v>
      </c>
      <c r="G94" s="212" t="str">
        <f>VLOOKUP(D94,'B.D. (Ocultar)'!$B$4:$M$554,12,FALSE)</f>
        <v>Intermedio</v>
      </c>
      <c r="H94" s="268"/>
    </row>
    <row r="95" spans="1:9">
      <c r="A95" s="268"/>
      <c r="B95" s="274"/>
      <c r="C95" s="214">
        <v>4</v>
      </c>
      <c r="D95" s="223" t="s">
        <v>833</v>
      </c>
      <c r="E95" s="212" t="str">
        <f>VLOOKUP(D95,'B.D. (Ocultar)'!$B$4:$M$554,9,FALSE)</f>
        <v>1hr 33 mins</v>
      </c>
      <c r="F95" s="224">
        <v>6.458333333333334E-2</v>
      </c>
      <c r="G95" s="212" t="str">
        <f>VLOOKUP(D95,'B.D. (Ocultar)'!$B$4:$M$554,12,FALSE)</f>
        <v>Básico - Intermedio</v>
      </c>
      <c r="H95" s="268"/>
    </row>
    <row r="96" spans="1:9">
      <c r="A96" s="268"/>
      <c r="B96" s="274"/>
      <c r="C96" s="214">
        <v>5</v>
      </c>
      <c r="D96" s="223" t="s">
        <v>508</v>
      </c>
      <c r="E96" s="212" t="str">
        <f>VLOOKUP(D96,'B.D. (Ocultar)'!$B$4:$M$554,9,FALSE)</f>
        <v>1hr 29mins</v>
      </c>
      <c r="F96" s="224">
        <v>6.1805555555555558E-2</v>
      </c>
      <c r="G96" s="212" t="str">
        <f>VLOOKUP(D96,'B.D. (Ocultar)'!$B$4:$M$554,12,FALSE)</f>
        <v>Básico</v>
      </c>
      <c r="H96" s="268"/>
    </row>
    <row r="97" spans="1:8">
      <c r="A97" s="268"/>
      <c r="B97" s="274"/>
      <c r="C97" s="214">
        <v>6</v>
      </c>
      <c r="D97" s="223" t="s">
        <v>551</v>
      </c>
      <c r="E97" s="212" t="str">
        <f>VLOOKUP(D97,'B.D. (Ocultar)'!$B$4:$M$554,9,FALSE)</f>
        <v>1hr 30min</v>
      </c>
      <c r="F97" s="224">
        <v>6.25E-2</v>
      </c>
      <c r="G97" s="212" t="str">
        <f>VLOOKUP(D97,'B.D. (Ocultar)'!$B$4:$M$554,12,FALSE)</f>
        <v>Básico - Intermedio</v>
      </c>
      <c r="H97" s="268"/>
    </row>
    <row r="98" spans="1:8">
      <c r="A98" s="268"/>
      <c r="B98" s="274"/>
      <c r="C98" s="214">
        <v>7</v>
      </c>
      <c r="D98" s="223" t="s">
        <v>522</v>
      </c>
      <c r="E98" s="212" t="str">
        <f>VLOOKUP(D98,'B.D. (Ocultar)'!$B$4:$M$554,9,FALSE)</f>
        <v>1hr 46mins</v>
      </c>
      <c r="F98" s="224">
        <v>7.3611111111111113E-2</v>
      </c>
      <c r="G98" s="212" t="str">
        <f>VLOOKUP(D98,'B.D. (Ocultar)'!$B$4:$M$554,12,FALSE)</f>
        <v>Básico - Intermedio</v>
      </c>
      <c r="H98" s="268"/>
    </row>
    <row r="99" spans="1:8">
      <c r="A99" s="268"/>
      <c r="B99" s="274"/>
      <c r="C99" s="214">
        <v>8</v>
      </c>
      <c r="D99" s="223" t="s">
        <v>464</v>
      </c>
      <c r="E99" s="212" t="str">
        <f>VLOOKUP(D99,'B.D. (Ocultar)'!$B$4:$M$554,9,FALSE)</f>
        <v>1hr 30min</v>
      </c>
      <c r="F99" s="224">
        <v>6.25E-2</v>
      </c>
      <c r="G99" s="212" t="str">
        <f>VLOOKUP(D99,'B.D. (Ocultar)'!$B$4:$M$554,12,FALSE)</f>
        <v>Básico - Intermedio</v>
      </c>
      <c r="H99" s="268"/>
    </row>
    <row r="100" spans="1:8">
      <c r="A100" s="268"/>
      <c r="B100" s="274"/>
      <c r="C100" s="214">
        <v>9</v>
      </c>
      <c r="D100" s="223" t="s">
        <v>571</v>
      </c>
      <c r="E100" s="212" t="str">
        <f>VLOOKUP(D100,'B.D. (Ocultar)'!$B$4:$M$554,9,FALSE)</f>
        <v>1hr 48mins</v>
      </c>
      <c r="F100" s="224">
        <v>7.4999999999999997E-2</v>
      </c>
      <c r="G100" s="212" t="str">
        <f>VLOOKUP(D100,'B.D. (Ocultar)'!$B$4:$M$554,12,FALSE)</f>
        <v>Básico - Intermedio</v>
      </c>
      <c r="H100" s="268"/>
    </row>
    <row r="101" spans="1:8">
      <c r="A101" s="268"/>
      <c r="B101" s="274"/>
      <c r="C101" s="214">
        <v>10</v>
      </c>
      <c r="D101" s="215" t="s">
        <v>802</v>
      </c>
      <c r="E101" s="212" t="str">
        <f>VLOOKUP(D101,'B.D. (Ocultar)'!$B$4:$M$554,9,FALSE)</f>
        <v>1hr 50min</v>
      </c>
      <c r="F101" s="213">
        <v>7.6388888888888895E-2</v>
      </c>
      <c r="G101" s="212" t="str">
        <f>VLOOKUP(D101,'B.D. (Ocultar)'!$B$4:$M$554,12,FALSE)</f>
        <v>Básico - Intermedio</v>
      </c>
      <c r="H101" s="268"/>
    </row>
    <row r="102" spans="1:8">
      <c r="A102" s="268"/>
      <c r="B102" s="274"/>
      <c r="C102" s="214">
        <v>11</v>
      </c>
      <c r="D102" s="215" t="s">
        <v>1288</v>
      </c>
      <c r="E102" s="212" t="str">
        <f>VLOOKUP(D102,'B.D. (Ocultar)'!$B$4:$M$554,9,FALSE)</f>
        <v>2h 46m</v>
      </c>
      <c r="F102" s="213">
        <v>0.11527777777777778</v>
      </c>
      <c r="G102" s="212" t="str">
        <f>VLOOKUP(D102,'B.D. (Ocultar)'!$B$4:$M$554,12,FALSE)</f>
        <v>Intermedio</v>
      </c>
      <c r="H102" s="268"/>
    </row>
    <row r="103" spans="1:8">
      <c r="A103" s="284"/>
      <c r="B103" s="277"/>
      <c r="C103" s="214">
        <v>12</v>
      </c>
      <c r="D103" s="215" t="s">
        <v>806</v>
      </c>
      <c r="E103" s="212" t="str">
        <f>VLOOKUP(D103,'B.D. (Ocultar)'!$B$4:$M$554,9,FALSE)</f>
        <v>1hr 39mins</v>
      </c>
      <c r="F103" s="213">
        <v>6.8750000000000006E-2</v>
      </c>
      <c r="G103" s="212" t="str">
        <f>VLOOKUP(D103,'B.D. (Ocultar)'!$B$4:$M$554,12,FALSE)</f>
        <v>Básico - Intermedio</v>
      </c>
      <c r="H103" s="284"/>
    </row>
  </sheetData>
  <mergeCells count="53">
    <mergeCell ref="A77:A82"/>
    <mergeCell ref="A83:A86"/>
    <mergeCell ref="H83:H86"/>
    <mergeCell ref="H87:H91"/>
    <mergeCell ref="H92:H103"/>
    <mergeCell ref="H20:H27"/>
    <mergeCell ref="H28:H32"/>
    <mergeCell ref="H33:H38"/>
    <mergeCell ref="H39:H42"/>
    <mergeCell ref="H43:H46"/>
    <mergeCell ref="H47:H52"/>
    <mergeCell ref="H53:H57"/>
    <mergeCell ref="H58:H60"/>
    <mergeCell ref="H62:H66"/>
    <mergeCell ref="H67:H71"/>
    <mergeCell ref="H72:H76"/>
    <mergeCell ref="H77:H82"/>
    <mergeCell ref="B87:B91"/>
    <mergeCell ref="B92:B103"/>
    <mergeCell ref="A39:A42"/>
    <mergeCell ref="B39:B42"/>
    <mergeCell ref="A43:A46"/>
    <mergeCell ref="B43:B46"/>
    <mergeCell ref="A47:A52"/>
    <mergeCell ref="B47:B52"/>
    <mergeCell ref="B53:B57"/>
    <mergeCell ref="A87:A91"/>
    <mergeCell ref="A92:A103"/>
    <mergeCell ref="A53:A57"/>
    <mergeCell ref="A58:A60"/>
    <mergeCell ref="A62:A66"/>
    <mergeCell ref="A67:A71"/>
    <mergeCell ref="A72:A76"/>
    <mergeCell ref="B62:B66"/>
    <mergeCell ref="B67:B71"/>
    <mergeCell ref="B72:B76"/>
    <mergeCell ref="B77:B82"/>
    <mergeCell ref="B83:B86"/>
    <mergeCell ref="A28:A32"/>
    <mergeCell ref="B28:B32"/>
    <mergeCell ref="A33:A38"/>
    <mergeCell ref="B33:B38"/>
    <mergeCell ref="B58:B60"/>
    <mergeCell ref="B14:B19"/>
    <mergeCell ref="H14:H19"/>
    <mergeCell ref="A14:A19"/>
    <mergeCell ref="A20:A27"/>
    <mergeCell ref="B20:B27"/>
    <mergeCell ref="A5:H5"/>
    <mergeCell ref="A6:H7"/>
    <mergeCell ref="A9:A13"/>
    <mergeCell ref="B9:B13"/>
    <mergeCell ref="H9:H13"/>
  </mergeCells>
  <pageMargins left="0.7" right="0.7" top="0.75" bottom="0.75" header="0.3" footer="0.3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J16"/>
  <sheetViews>
    <sheetView showGridLines="0" zoomScale="80" workbookViewId="0">
      <selection activeCell="D18" sqref="D18"/>
    </sheetView>
  </sheetViews>
  <sheetFormatPr baseColWidth="10" defaultColWidth="14.44140625" defaultRowHeight="15" customHeight="1"/>
  <cols>
    <col min="1" max="1" width="4.6640625" customWidth="1"/>
    <col min="2" max="2" width="40.33203125" customWidth="1"/>
    <col min="3" max="3" width="17" customWidth="1"/>
    <col min="4" max="4" width="22.44140625" customWidth="1"/>
    <col min="5" max="5" width="19.5546875" customWidth="1"/>
    <col min="6" max="6" width="5.5546875" customWidth="1"/>
    <col min="10" max="10" width="17.5546875" customWidth="1"/>
  </cols>
  <sheetData>
    <row r="1" spans="1:10">
      <c r="A1" s="206"/>
      <c r="B1" s="207"/>
      <c r="C1" s="207"/>
      <c r="D1" s="207"/>
      <c r="E1" s="207"/>
      <c r="F1" s="207"/>
    </row>
    <row r="2" spans="1:10">
      <c r="A2" s="207"/>
      <c r="B2" s="207"/>
      <c r="C2" s="207"/>
      <c r="D2" s="207"/>
      <c r="E2" s="207"/>
      <c r="F2" s="207"/>
    </row>
    <row r="3" spans="1:10">
      <c r="A3" s="207"/>
      <c r="B3" s="207"/>
      <c r="C3" s="207"/>
      <c r="D3" s="207"/>
      <c r="E3" s="207"/>
      <c r="F3" s="207"/>
    </row>
    <row r="4" spans="1:10">
      <c r="A4" s="207"/>
      <c r="B4" s="207"/>
      <c r="C4" s="207"/>
      <c r="D4" s="207"/>
      <c r="E4" s="207"/>
      <c r="F4" s="207"/>
    </row>
    <row r="5" spans="1:10">
      <c r="A5" s="288" t="s">
        <v>1818</v>
      </c>
      <c r="B5" s="233"/>
      <c r="C5" s="233"/>
      <c r="D5" s="233"/>
      <c r="E5" s="233"/>
      <c r="F5" s="233"/>
      <c r="G5" s="233"/>
      <c r="H5" s="233"/>
      <c r="I5" s="233"/>
      <c r="J5" s="233"/>
    </row>
    <row r="6" spans="1:10">
      <c r="A6" s="271" t="s">
        <v>1819</v>
      </c>
      <c r="B6" s="272"/>
      <c r="C6" s="272"/>
      <c r="D6" s="272"/>
      <c r="E6" s="272"/>
      <c r="F6" s="272"/>
      <c r="G6" s="272"/>
      <c r="H6" s="272"/>
      <c r="I6" s="272"/>
      <c r="J6" s="273"/>
    </row>
    <row r="7" spans="1:10">
      <c r="A7" s="226" t="s">
        <v>1410</v>
      </c>
      <c r="B7" s="227" t="s">
        <v>1411</v>
      </c>
      <c r="C7" s="227" t="s">
        <v>3</v>
      </c>
      <c r="D7" s="227" t="s">
        <v>1791</v>
      </c>
      <c r="E7" s="227" t="s">
        <v>1413</v>
      </c>
      <c r="F7" s="227" t="s">
        <v>1414</v>
      </c>
      <c r="G7" s="228" t="s">
        <v>9</v>
      </c>
      <c r="H7" s="227" t="s">
        <v>1415</v>
      </c>
      <c r="I7" s="227" t="s">
        <v>1820</v>
      </c>
      <c r="J7" s="227" t="s">
        <v>11</v>
      </c>
    </row>
    <row r="8" spans="1:10">
      <c r="A8" s="229">
        <v>1</v>
      </c>
      <c r="B8" s="211" t="s">
        <v>1283</v>
      </c>
      <c r="C8" s="230" t="str">
        <f>VLOOKUP($B8,'B.D. (Ocultar)'!$B$4:$M$590,4,FALSE)</f>
        <v>Wendy Ramos</v>
      </c>
      <c r="D8" s="230" t="str">
        <f>VLOOKUP($B8,'B.D. (Ocultar)'!$B$4:$M$590,6,FALSE)</f>
        <v>Desarrollo Personal</v>
      </c>
      <c r="E8" s="230" t="str">
        <f>VLOOKUP($B8,'B.D. (Ocultar)'!$B$4:$M$590,7,FALSE)</f>
        <v>Bienestar</v>
      </c>
      <c r="F8" s="230">
        <f>VLOOKUP($B8,'B.D. (Ocultar)'!$B$4:$M$590,11,FALSE)</f>
        <v>2018</v>
      </c>
      <c r="G8" s="230" t="str">
        <f>VLOOKUP($B8,'B.D. (Ocultar)'!$B$4:$M$590,10,FALSE)</f>
        <v>No</v>
      </c>
      <c r="H8" s="230" t="str">
        <f>VLOOKUP($B8,'B.D. (Ocultar)'!$B$4:$M$590,9,FALSE)</f>
        <v>2h 37m</v>
      </c>
      <c r="I8" s="231">
        <v>0.10902777777777778</v>
      </c>
      <c r="J8" s="230" t="str">
        <f>VLOOKUP($B8,'B.D. (Ocultar)'!$B$4:$M$590,12,FALSE)</f>
        <v>No Aplica</v>
      </c>
    </row>
    <row r="9" spans="1:10">
      <c r="A9" s="229">
        <v>2</v>
      </c>
      <c r="B9" s="211" t="s">
        <v>1140</v>
      </c>
      <c r="C9" s="230" t="str">
        <f>VLOOKUP($B9,'B.D. (Ocultar)'!$B$4:$M$590,4,FALSE)</f>
        <v>Luciana Olivares</v>
      </c>
      <c r="D9" s="230" t="str">
        <f>VLOOKUP($B9,'B.D. (Ocultar)'!$B$4:$M$590,6,FALSE)</f>
        <v>Marketing</v>
      </c>
      <c r="E9" s="230" t="str">
        <f>VLOOKUP($B9,'B.D. (Ocultar)'!$B$4:$M$590,7,FALSE)</f>
        <v>Branding</v>
      </c>
      <c r="F9" s="230">
        <f>VLOOKUP($B9,'B.D. (Ocultar)'!$B$4:$M$590,11,FALSE)</f>
        <v>2020</v>
      </c>
      <c r="G9" s="230" t="str">
        <f>VLOOKUP($B9,'B.D. (Ocultar)'!$B$4:$M$590,10,FALSE)</f>
        <v>No</v>
      </c>
      <c r="H9" s="230" t="str">
        <f>VLOOKUP($B9,'B.D. (Ocultar)'!$B$4:$M$590,9,FALSE)</f>
        <v>12 m</v>
      </c>
      <c r="I9" s="231">
        <v>8.3333333333333332E-3</v>
      </c>
      <c r="J9" s="230" t="str">
        <f>VLOOKUP($B9,'B.D. (Ocultar)'!$B$4:$M$590,12,FALSE)</f>
        <v>Intermedio</v>
      </c>
    </row>
    <row r="10" spans="1:10">
      <c r="A10" s="229">
        <v>3</v>
      </c>
      <c r="B10" s="211" t="s">
        <v>1249</v>
      </c>
      <c r="C10" s="230" t="str">
        <f>VLOOKUP($B10,'B.D. (Ocultar)'!$B$4:$M$590,4,FALSE)</f>
        <v>Javier Benitez</v>
      </c>
      <c r="D10" s="230" t="str">
        <f>VLOOKUP($B10,'B.D. (Ocultar)'!$B$4:$M$590,6,FALSE)</f>
        <v>Desarrollo Personal</v>
      </c>
      <c r="E10" s="230" t="str">
        <f>VLOOKUP($B10,'B.D. (Ocultar)'!$B$4:$M$590,7,FALSE)</f>
        <v>Bienestar</v>
      </c>
      <c r="F10" s="230">
        <f>VLOOKUP($B10,'B.D. (Ocultar)'!$B$4:$M$590,11,FALSE)</f>
        <v>2019</v>
      </c>
      <c r="G10" s="230" t="str">
        <f>VLOOKUP($B10,'B.D. (Ocultar)'!$B$4:$M$590,10,FALSE)</f>
        <v>No</v>
      </c>
      <c r="H10" s="230" t="str">
        <f>VLOOKUP($B10,'B.D. (Ocultar)'!$B$4:$M$590,9,FALSE)</f>
        <v>1h 38m</v>
      </c>
      <c r="I10" s="231">
        <v>6.805555555555555E-2</v>
      </c>
      <c r="J10" s="230" t="str">
        <f>VLOOKUP($B10,'B.D. (Ocultar)'!$B$4:$M$590,12,FALSE)</f>
        <v>Intermedio</v>
      </c>
    </row>
    <row r="11" spans="1:10">
      <c r="A11" s="229">
        <v>4</v>
      </c>
      <c r="B11" s="211" t="s">
        <v>1341</v>
      </c>
      <c r="C11" s="230" t="str">
        <f>VLOOKUP($B11,'B.D. (Ocultar)'!$B$4:$M$590,4,FALSE)</f>
        <v>Roberto Mogollon</v>
      </c>
      <c r="D11" s="230" t="str">
        <f>VLOOKUP($B11,'B.D. (Ocultar)'!$B$4:$M$590,6,FALSE)</f>
        <v>Desarrollo Personal</v>
      </c>
      <c r="E11" s="230" t="str">
        <f>VLOOKUP($B11,'B.D. (Ocultar)'!$B$4:$M$590,7,FALSE)</f>
        <v>Comunicación</v>
      </c>
      <c r="F11" s="230">
        <f>VLOOKUP($B11,'B.D. (Ocultar)'!$B$4:$M$590,11,FALSE)</f>
        <v>2018</v>
      </c>
      <c r="G11" s="230" t="str">
        <f>VLOOKUP($B11,'B.D. (Ocultar)'!$B$4:$M$590,10,FALSE)</f>
        <v>Sí</v>
      </c>
      <c r="H11" s="230" t="str">
        <f>VLOOKUP($B11,'B.D. (Ocultar)'!$B$4:$M$590,9,FALSE)</f>
        <v>45m</v>
      </c>
      <c r="I11" s="231">
        <v>3.125E-2</v>
      </c>
      <c r="J11" s="230" t="str">
        <f>VLOOKUP($B11,'B.D. (Ocultar)'!$B$4:$M$590,12,FALSE)</f>
        <v>Intermedio</v>
      </c>
    </row>
    <row r="12" spans="1:10">
      <c r="A12" s="229">
        <v>5</v>
      </c>
      <c r="B12" s="211" t="s">
        <v>1321</v>
      </c>
      <c r="C12" s="230" t="str">
        <f>VLOOKUP($B12,'B.D. (Ocultar)'!$B$4:$M$590,4,FALSE)</f>
        <v>Cesar Montoya</v>
      </c>
      <c r="D12" s="230" t="str">
        <f>VLOOKUP($B12,'B.D. (Ocultar)'!$B$4:$M$590,6,FALSE)</f>
        <v>Desarrollo Personal</v>
      </c>
      <c r="E12" s="230" t="str">
        <f>VLOOKUP($B12,'B.D. (Ocultar)'!$B$4:$M$590,7,FALSE)</f>
        <v>Bienestar</v>
      </c>
      <c r="F12" s="230">
        <f>VLOOKUP($B12,'B.D. (Ocultar)'!$B$4:$M$590,11,FALSE)</f>
        <v>2018</v>
      </c>
      <c r="G12" s="230" t="str">
        <f>VLOOKUP($B12,'B.D. (Ocultar)'!$B$4:$M$590,10,FALSE)</f>
        <v>No</v>
      </c>
      <c r="H12" s="230" t="str">
        <f>VLOOKUP($B12,'B.D. (Ocultar)'!$B$4:$M$590,9,FALSE)</f>
        <v>1h 46m</v>
      </c>
      <c r="I12" s="231">
        <v>7.3611111111111113E-2</v>
      </c>
      <c r="J12" s="230" t="str">
        <f>VLOOKUP($B12,'B.D. (Ocultar)'!$B$4:$M$590,12,FALSE)</f>
        <v>Intermedio</v>
      </c>
    </row>
    <row r="13" spans="1:10">
      <c r="A13" s="229">
        <v>6</v>
      </c>
      <c r="B13" s="211" t="s">
        <v>1330</v>
      </c>
      <c r="C13" s="230" t="str">
        <f>VLOOKUP($B13,'B.D. (Ocultar)'!$B$4:$M$590,4,FALSE)</f>
        <v>Carlos Paulet</v>
      </c>
      <c r="D13" s="230" t="str">
        <f>VLOOKUP($B13,'B.D. (Ocultar)'!$B$4:$M$590,6,FALSE)</f>
        <v>Desarrollo Personal</v>
      </c>
      <c r="E13" s="230" t="str">
        <f>VLOOKUP($B13,'B.D. (Ocultar)'!$B$4:$M$590,7,FALSE)</f>
        <v>Liderazgo</v>
      </c>
      <c r="F13" s="230">
        <f>VLOOKUP($B13,'B.D. (Ocultar)'!$B$4:$M$590,11,FALSE)</f>
        <v>2018</v>
      </c>
      <c r="G13" s="230" t="str">
        <f>VLOOKUP($B13,'B.D. (Ocultar)'!$B$4:$M$590,10,FALSE)</f>
        <v>No</v>
      </c>
      <c r="H13" s="230" t="str">
        <f>VLOOKUP($B13,'B.D. (Ocultar)'!$B$4:$M$590,9,FALSE)</f>
        <v>2h 15m</v>
      </c>
      <c r="I13" s="231">
        <v>9.375E-2</v>
      </c>
      <c r="J13" s="230" t="str">
        <f>VLOOKUP($B13,'B.D. (Ocultar)'!$B$4:$M$590,12,FALSE)</f>
        <v>Intermedio</v>
      </c>
    </row>
    <row r="14" spans="1:10">
      <c r="A14" s="229">
        <v>7</v>
      </c>
      <c r="B14" s="211" t="s">
        <v>1123</v>
      </c>
      <c r="C14" s="230" t="str">
        <f>VLOOKUP($B14,'B.D. (Ocultar)'!$B$4:$M$590,4,FALSE)</f>
        <v>Miguel Figueroa</v>
      </c>
      <c r="D14" s="230" t="str">
        <f>VLOOKUP($B14,'B.D. (Ocultar)'!$B$4:$M$590,6,FALSE)</f>
        <v>Desarrollo Personal</v>
      </c>
      <c r="E14" s="230" t="str">
        <f>VLOOKUP($B14,'B.D. (Ocultar)'!$B$4:$M$590,7,FALSE)</f>
        <v>Comunicación</v>
      </c>
      <c r="F14" s="230">
        <f>VLOOKUP($B14,'B.D. (Ocultar)'!$B$4:$M$590,11,FALSE)</f>
        <v>2020</v>
      </c>
      <c r="G14" s="230" t="str">
        <f>VLOOKUP($B14,'B.D. (Ocultar)'!$B$4:$M$590,10,FALSE)</f>
        <v>Sí</v>
      </c>
      <c r="H14" s="230" t="str">
        <f>VLOOKUP($B14,'B.D. (Ocultar)'!$B$4:$M$590,9,FALSE)</f>
        <v>2h</v>
      </c>
      <c r="I14" s="231">
        <v>8.611111111111111E-2</v>
      </c>
      <c r="J14" s="230" t="str">
        <f>VLOOKUP($B14,'B.D. (Ocultar)'!$B$4:$M$590,12,FALSE)</f>
        <v>Básico - Intermedio</v>
      </c>
    </row>
    <row r="15" spans="1:10">
      <c r="A15" s="229">
        <v>8</v>
      </c>
      <c r="B15" s="211" t="s">
        <v>877</v>
      </c>
      <c r="C15" s="230" t="str">
        <f>VLOOKUP($B15,'B.D. (Ocultar)'!$B$4:$M$590,4,FALSE)</f>
        <v>Javier Saladino</v>
      </c>
      <c r="D15" s="230" t="str">
        <f>VLOOKUP($B15,'B.D. (Ocultar)'!$B$4:$M$590,6,FALSE)</f>
        <v>Desarrollo Personal</v>
      </c>
      <c r="E15" s="230" t="str">
        <f>VLOOKUP($B15,'B.D. (Ocultar)'!$B$4:$M$590,7,FALSE)</f>
        <v>Comunicación</v>
      </c>
      <c r="F15" s="230">
        <f>VLOOKUP($B15,'B.D. (Ocultar)'!$B$4:$M$590,11,FALSE)</f>
        <v>2021</v>
      </c>
      <c r="G15" s="230" t="str">
        <f>VLOOKUP($B15,'B.D. (Ocultar)'!$B$4:$M$590,10,FALSE)</f>
        <v>Sí</v>
      </c>
      <c r="H15" s="230" t="str">
        <f>VLOOKUP($B15,'B.D. (Ocultar)'!$B$4:$M$590,9,FALSE)</f>
        <v>2hrs 49 mins</v>
      </c>
      <c r="I15" s="231">
        <v>0.11736111111111111</v>
      </c>
      <c r="J15" s="230" t="str">
        <f>VLOOKUP($B15,'B.D. (Ocultar)'!$B$4:$M$590,12,FALSE)</f>
        <v>Intermedio</v>
      </c>
    </row>
    <row r="16" spans="1:10" ht="24.6" customHeight="1">
      <c r="A16" s="229">
        <v>9</v>
      </c>
      <c r="B16" s="60" t="s">
        <v>191</v>
      </c>
      <c r="C16" s="230" t="str">
        <f>VLOOKUP($B16,'B.D. (Ocultar)'!$B$4:$M$590,4,FALSE)</f>
        <v>Daniel Montanchez</v>
      </c>
      <c r="D16" s="230" t="str">
        <f>VLOOKUP($B16,'B.D. (Ocultar)'!$B$4:$M$590,6,FALSE)</f>
        <v>Marketing</v>
      </c>
      <c r="E16" s="230" t="str">
        <f>VLOOKUP($B16,'B.D. (Ocultar)'!$B$4:$M$590,7,FALSE)</f>
        <v>Marketing digital</v>
      </c>
      <c r="F16" s="230">
        <f>VLOOKUP($B16,'B.D. (Ocultar)'!$B$4:$M$590,11,FALSE)</f>
        <v>2022</v>
      </c>
      <c r="G16" s="230" t="str">
        <f>VLOOKUP($B16,'B.D. (Ocultar)'!$B$4:$M$590,10,FALSE)</f>
        <v>Sí</v>
      </c>
      <c r="H16" s="230" t="str">
        <f>VLOOKUP($B16,'B.D. (Ocultar)'!$B$4:$M$590,9,FALSE)</f>
        <v>1h 29 min</v>
      </c>
      <c r="I16" s="231">
        <v>6.1805555555555558E-2</v>
      </c>
      <c r="J16" s="230" t="str">
        <f>VLOOKUP($B16,'B.D. (Ocultar)'!$B$4:$M$590,12,FALSE)</f>
        <v>Intermedio</v>
      </c>
    </row>
  </sheetData>
  <mergeCells count="2">
    <mergeCell ref="A5:J5"/>
    <mergeCell ref="A6:J6"/>
  </mergeCells>
  <conditionalFormatting sqref="B16">
    <cfRule type="expression" dxfId="0" priority="1">
      <formula>COUNTIF(B:B,B16)&gt;1</formula>
    </cfRule>
  </conditionalFormatting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B.D. (Ocultar)</vt:lpstr>
      <vt:lpstr>Cursos Actuales</vt:lpstr>
      <vt:lpstr>Especializaciones NETZUN</vt:lpstr>
      <vt:lpstr>Rutas Adicionales (FULL PASS)</vt:lpstr>
      <vt:lpstr>Cursos recomendados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Angie Martinez Rivas</cp:lastModifiedBy>
  <dcterms:modified xsi:type="dcterms:W3CDTF">2023-05-10T18:51:47Z</dcterms:modified>
</cp:coreProperties>
</file>